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https://d.docs.live.net/79b72b95fd1ce5ee/Documents/Documents/Guardian Clients/Avon Park^J City of/2020/CDBG Mitigation/Fire Station/Projections/"/>
    </mc:Choice>
  </mc:AlternateContent>
  <xr:revisionPtr revIDLastSave="27" documentId="13_ncr:1_{EE268175-DF99-45E4-85FF-90A670ABC42D}" xr6:coauthVersionLast="47" xr6:coauthVersionMax="47" xr10:uidLastSave="{29BEE926-AFE8-43D1-9D92-5361C69A53E6}"/>
  <bookViews>
    <workbookView xWindow="-120" yWindow="-120" windowWidth="20640" windowHeight="11040" xr2:uid="{00000000-000D-0000-FFFF-FFFF00000000}"/>
  </bookViews>
  <sheets>
    <sheet name="Other" sheetId="2" r:id="rId1"/>
    <sheet name="Other (2)" sheetId="3" r:id="rId2"/>
    <sheet name="Sheet1" sheetId="1" r:id="rId3"/>
  </sheets>
  <externalReferences>
    <externalReference r:id="rId4"/>
  </externalReferences>
  <definedNames>
    <definedName name="_xlnm._FilterDatabase" localSheetId="0" hidden="1">Other!$B$5:$G$5</definedName>
    <definedName name="_xlnm._FilterDatabase" localSheetId="1" hidden="1">'Other (2)'!$B$5:$H$5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3" l="1"/>
  <c r="C3" i="3"/>
  <c r="E22" i="2"/>
  <c r="F22" i="2" s="1"/>
  <c r="E21" i="2"/>
  <c r="F21" i="2" s="1"/>
  <c r="E20" i="2"/>
  <c r="F20" i="2" s="1"/>
  <c r="E19" i="2"/>
  <c r="F19" i="2" s="1"/>
  <c r="E18" i="2"/>
  <c r="F18" i="2" s="1"/>
  <c r="E23" i="2" l="1"/>
  <c r="E24" i="2" s="1"/>
  <c r="F23" i="2" l="1"/>
  <c r="C3" i="2" l="1"/>
  <c r="H33" i="3" a="1"/>
  <c r="H33" i="3" s="1"/>
  <c r="H30" i="3" a="1"/>
  <c r="H30" i="3" s="1"/>
  <c r="H26" i="3" a="1"/>
  <c r="H26" i="3" s="1"/>
  <c r="I3" i="3" a="1"/>
  <c r="I3" i="3" s="1"/>
  <c r="H3" i="3" a="1"/>
  <c r="H3" i="3" s="1"/>
  <c r="H2" i="3" a="1"/>
  <c r="H2" i="3" s="1"/>
  <c r="I2" i="3" s="1"/>
  <c r="H29" i="3" a="1"/>
  <c r="H29" i="3" s="1"/>
  <c r="H23" i="3" l="1" a="1"/>
  <c r="H23" i="3" s="1"/>
  <c r="H27" i="3" a="1"/>
  <c r="H27" i="3" s="1"/>
  <c r="H31" i="3" a="1"/>
  <c r="H31" i="3" s="1"/>
  <c r="H24" i="3" a="1"/>
  <c r="H24" i="3" s="1"/>
  <c r="H28" i="3" a="1"/>
  <c r="H28" i="3" s="1"/>
  <c r="H32" i="3" a="1"/>
  <c r="H32" i="3" s="1"/>
  <c r="H25" i="3" a="1"/>
  <c r="H25" i="3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<sst xmlns="http://schemas.openxmlformats.org/spreadsheetml/2006/main" count="61" uniqueCount="43">
  <si>
    <t>EXECUTED DATE</t>
  </si>
  <si>
    <t>END DATE</t>
  </si>
  <si>
    <t>COMMENTS</t>
  </si>
  <si>
    <r>
      <t>Note that Sections 1-7 can be included in the same document as long as they are</t>
    </r>
    <r>
      <rPr>
        <b/>
        <sz val="10"/>
        <color rgb="FF0000CC"/>
        <rFont val="Calibri Light"/>
        <family val="1"/>
        <scheme val="major"/>
      </rPr>
      <t xml:space="preserve"> CLEARLY</t>
    </r>
    <r>
      <rPr>
        <sz val="10"/>
        <color rgb="FF0000CC"/>
        <rFont val="Calibri Light"/>
        <family val="1"/>
        <scheme val="major"/>
      </rPr>
      <t xml:space="preserve"> labeled.</t>
    </r>
  </si>
  <si>
    <t xml:space="preserve">Attachment A(3)(H) </t>
  </si>
  <si>
    <t>Attachment D(3)(a-b)</t>
  </si>
  <si>
    <t>DESCRIPTION/DELIVERABLE</t>
  </si>
  <si>
    <t>DUE DATE</t>
  </si>
  <si>
    <t>RECEIVED ON</t>
  </si>
  <si>
    <t>REVIEWED BY</t>
  </si>
  <si>
    <t>APPROVED ON</t>
  </si>
  <si>
    <t>Environmental Exemption</t>
  </si>
  <si>
    <t>Timely</t>
  </si>
  <si>
    <t>DEO Environmental SOP</t>
  </si>
  <si>
    <t>Request for Release of Funds and Certification (RROF) - Form HUD-7015.15</t>
  </si>
  <si>
    <t>Attachment D(4)(b)</t>
  </si>
  <si>
    <t>Environmental Review Approval Letter</t>
  </si>
  <si>
    <t>Authority to Use Grant Funds (AUGF) - Form HUD-7015.16</t>
  </si>
  <si>
    <t>Notice to Proceed</t>
  </si>
  <si>
    <t>Attachment D(10)(a-c)</t>
  </si>
  <si>
    <t>Procurement (RFPs, RFQs)</t>
  </si>
  <si>
    <t>As Needed</t>
  </si>
  <si>
    <t xml:space="preserve">Attachment A(3)(H);
Attachment D(3)(a-b); </t>
  </si>
  <si>
    <t>Form HUD-2880</t>
  </si>
  <si>
    <r>
      <t xml:space="preserve">To DEO GM </t>
    </r>
    <r>
      <rPr>
        <b/>
        <sz val="8"/>
        <color rgb="FF0000CC"/>
        <rFont val="Calibri Light"/>
        <family val="1"/>
        <scheme val="major"/>
      </rPr>
      <t>within thirty (30) calendar days</t>
    </r>
    <r>
      <rPr>
        <sz val="8"/>
        <color rgb="FF0000CC"/>
        <rFont val="Calibri Light"/>
        <family val="1"/>
        <scheme val="major"/>
      </rPr>
      <t xml:space="preserve"> of knowledge of changes.</t>
    </r>
  </si>
  <si>
    <t xml:space="preserve">Attachment D(14)(a-b);
Attachment D(15); </t>
  </si>
  <si>
    <t>Attachment J</t>
  </si>
  <si>
    <r>
      <t xml:space="preserve">To DEO GM </t>
    </r>
    <r>
      <rPr>
        <b/>
        <sz val="8"/>
        <color rgb="FF0000CC"/>
        <rFont val="Calibri Light"/>
        <family val="1"/>
        <scheme val="major"/>
      </rPr>
      <t>within thirty (60) calendar days</t>
    </r>
    <r>
      <rPr>
        <sz val="8"/>
        <color rgb="FF0000CC"/>
        <rFont val="Calibri Light"/>
        <family val="1"/>
        <scheme val="major"/>
      </rPr>
      <t xml:space="preserve"> of end of Fiscal Year.</t>
    </r>
  </si>
  <si>
    <t xml:space="preserve">Agreement Sections(7)(b), (20)(b);
Attachment G(5); </t>
  </si>
  <si>
    <t>HUD-2516 Form</t>
  </si>
  <si>
    <r>
      <t xml:space="preserve">To DEO GM </t>
    </r>
    <r>
      <rPr>
        <b/>
        <sz val="8"/>
        <color rgb="FF0000CC"/>
        <rFont val="Calibri Light"/>
        <family val="1"/>
        <scheme val="major"/>
      </rPr>
      <t>by April 15 and October 15 each year</t>
    </r>
    <r>
      <rPr>
        <sz val="8"/>
        <color rgb="FF0000CC"/>
        <rFont val="Calibri Light"/>
        <family val="1"/>
        <scheme val="major"/>
      </rPr>
      <t>.</t>
    </r>
  </si>
  <si>
    <t>Attachment G(3)</t>
  </si>
  <si>
    <t>Projected MIT Expenditures</t>
  </si>
  <si>
    <t>FY 2021 - 2022</t>
  </si>
  <si>
    <t>MIT Funds Awarded</t>
  </si>
  <si>
    <t>START DATE</t>
  </si>
  <si>
    <t>FY 2022 - 2023</t>
  </si>
  <si>
    <t>FY 2023 - 2024</t>
  </si>
  <si>
    <t>FY 2024 - 2025</t>
  </si>
  <si>
    <t>FY 2025 - 2026</t>
  </si>
  <si>
    <t>Amount</t>
  </si>
  <si>
    <t>Perc.</t>
  </si>
  <si>
    <t>I0122 - City of Avon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</si>
</sst>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[$-409]mmm\-yy;@"/>
    <numFmt numFmtId="166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CC"/>
      <name val="Calibri Light"/>
      <family val="1"/>
      <scheme val="major"/>
    </font>
    <font>
      <sz val="10"/>
      <color rgb="FF000000"/>
      <name val="Times New Roman"/>
      <family val="1"/>
    </font>
    <font>
      <sz val="9"/>
      <color rgb="FF0000CC"/>
      <name val="Calibri Light"/>
      <family val="1"/>
      <scheme val="major"/>
    </font>
    <font>
      <sz val="8"/>
      <color rgb="FF0000CC"/>
      <name val="Calibri Light"/>
      <family val="1"/>
      <scheme val="major"/>
    </font>
    <font>
      <sz val="10"/>
      <color rgb="FF0000CC"/>
      <name val="Calibri Light"/>
      <family val="1"/>
      <scheme val="major"/>
    </font>
    <font>
      <b/>
      <sz val="8"/>
      <color rgb="FF0000CC"/>
      <name val="Calibri Light"/>
      <family val="1"/>
      <scheme val="major"/>
    </font>
    <font>
      <b/>
      <sz val="10"/>
      <name val="Calibri Light"/>
      <family val="1"/>
      <scheme val="major"/>
    </font>
    <font>
      <sz val="10"/>
      <name val="Calibri Light"/>
      <family val="1"/>
      <scheme val="major"/>
    </font>
    <font>
      <b/>
      <sz val="11"/>
      <color rgb="FF0000CC"/>
      <name val="Calibri Light"/>
      <family val="1"/>
      <scheme val="major"/>
    </font>
    <font>
      <b/>
      <sz val="9"/>
      <color rgb="FF0000CC"/>
      <name val="Calibri Light"/>
      <family val="1"/>
      <scheme val="major"/>
    </font>
    <font>
      <sz val="8"/>
      <name val="Calibri"/>
      <family val="2"/>
      <scheme val="minor"/>
    </font>
    <font>
      <b/>
      <sz val="10"/>
      <color rgb="FF0000CC"/>
      <name val="Calibri Light"/>
      <family val="2"/>
      <scheme val="major"/>
    </font>
    <font>
      <b/>
      <i/>
      <sz val="9"/>
      <color rgb="FF0000CC"/>
      <name val="Calibri Light"/>
      <family val="2"/>
      <scheme val="major"/>
    </font>
    <font>
      <b/>
      <sz val="9"/>
      <color rgb="FF0000CC"/>
      <name val="Calibri Light"/>
      <family val="2"/>
      <scheme val="major"/>
    </font>
    <font>
      <b/>
      <sz val="9"/>
      <name val="Calibri Light"/>
      <family val="2"/>
      <scheme val="major"/>
    </font>
    <font>
      <sz val="9"/>
      <name val="Calibri Light"/>
      <family val="1"/>
      <scheme val="major"/>
    </font>
    <font>
      <b/>
      <sz val="22"/>
      <color rgb="FF0000CC"/>
      <name val="Calibri Light"/>
      <family val="1"/>
      <scheme val="major"/>
    </font>
    <font>
      <b/>
      <sz val="10"/>
      <color theme="8" tint="-0.499984740745262"/>
      <name val="Calibri Light"/>
      <family val="2"/>
      <scheme val="major"/>
    </font>
    <font>
      <b/>
      <sz val="9"/>
      <color theme="8" tint="-0.499984740745262"/>
      <name val="Calibri Light"/>
      <family val="2"/>
      <scheme val="major"/>
    </font>
    <font>
      <b/>
      <sz val="10"/>
      <color theme="8" tint="-0.499984740745262"/>
      <name val="Calibri Light"/>
      <family val="1"/>
      <scheme val="major"/>
    </font>
  </fonts>
  <fills count="2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57">
    <border>
      <left/>
      <right/>
      <top/>
      <bottom/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0066"/>
      </left>
      <right/>
      <top style="thin">
        <color rgb="FF000066"/>
      </top>
      <bottom style="thin">
        <color rgb="FF000066"/>
      </bottom>
      <diagonal/>
    </border>
    <border>
      <left style="thin">
        <color rgb="FF000066"/>
      </left>
      <right style="thin">
        <color rgb="FF000066"/>
      </right>
      <top/>
      <bottom style="thin">
        <color rgb="FF00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66"/>
      </top>
      <bottom style="thin">
        <color rgb="FF00006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rgb="FF000066"/>
      </left>
      <right/>
      <top/>
      <bottom style="thin">
        <color rgb="FF000066"/>
      </bottom>
      <diagonal/>
    </border>
    <border>
      <left/>
      <right style="thin">
        <color rgb="FF000066"/>
      </right>
      <top/>
      <bottom style="thin">
        <color rgb="FF000066"/>
      </bottom>
      <diagonal/>
    </border>
    <border>
      <left style="thin">
        <color rgb="FF000066"/>
      </left>
      <right/>
      <top style="thin">
        <color rgb="FF000066"/>
      </top>
      <bottom/>
      <diagonal/>
    </border>
    <border>
      <left/>
      <right style="thin">
        <color rgb="FF000066"/>
      </right>
      <top style="thin">
        <color rgb="FF000066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66"/>
      </right>
      <top/>
      <bottom/>
      <diagonal/>
    </border>
    <border>
      <left style="thin">
        <color rgb="FF000066"/>
      </left>
      <right style="thin">
        <color indexed="64"/>
      </right>
      <top style="thin">
        <color rgb="FF000066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66"/>
      </right>
      <top style="thin">
        <color rgb="FF000066"/>
      </top>
      <bottom/>
      <diagonal/>
    </border>
    <border>
      <left style="thin">
        <color rgb="FF000066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66"/>
      </right>
      <top/>
      <bottom/>
      <diagonal/>
    </border>
    <border>
      <left style="thin">
        <color rgb="FF000066"/>
      </left>
      <right/>
      <top/>
      <bottom/>
      <diagonal/>
    </border>
    <border>
      <left style="thin">
        <color rgb="FF000066"/>
      </left>
      <right style="thin">
        <color indexed="64"/>
      </right>
      <top/>
      <bottom style="thin">
        <color rgb="FF000066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rgb="FF000066"/>
      </right>
      <top/>
      <bottom style="thin">
        <color rgb="FF00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66"/>
      </left>
      <right style="thin">
        <color rgb="FF000066"/>
      </right>
      <top style="thin">
        <color rgb="FF000066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66"/>
      </left>
      <right style="medium">
        <color indexed="64"/>
      </right>
      <top style="thin">
        <color rgb="FF000066"/>
      </top>
      <bottom/>
      <diagonal/>
    </border>
    <border>
      <left style="medium">
        <color indexed="64"/>
      </left>
      <right/>
      <top style="thin">
        <color rgb="FF000066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66"/>
      </top>
      <bottom style="medium">
        <color indexed="64"/>
      </bottom>
      <diagonal/>
    </border>
    <border>
      <left/>
      <right style="thin">
        <color rgb="FF000066"/>
      </right>
      <top style="thin">
        <color rgb="FF000066"/>
      </top>
      <bottom style="medium">
        <color indexed="64"/>
      </bottom>
      <diagonal/>
    </border>
    <border>
      <left style="thin">
        <color rgb="FF000066"/>
      </left>
      <right style="thin">
        <color rgb="FF000066"/>
      </right>
      <top style="thin">
        <color rgb="FF000066"/>
      </top>
      <bottom style="medium">
        <color indexed="64"/>
      </bottom>
      <diagonal/>
    </border>
    <border>
      <left style="thin">
        <color rgb="FF000066"/>
      </left>
      <right style="medium">
        <color indexed="64"/>
      </right>
      <top style="thin">
        <color rgb="FF000066"/>
      </top>
      <bottom style="medium">
        <color indexed="64"/>
      </bottom>
      <diagonal/>
    </border>
    <border>
      <left/>
      <right style="medium">
        <color indexed="64"/>
      </right>
      <top style="thin">
        <color rgb="FF000066"/>
      </top>
      <bottom/>
      <diagonal/>
    </border>
    <border>
      <left/>
      <right style="medium">
        <color indexed="64"/>
      </right>
      <top style="thin">
        <color rgb="FF000066"/>
      </top>
      <bottom style="medium">
        <color indexed="64"/>
      </bottom>
      <diagonal/>
    </border>
    <border>
      <left style="medium">
        <color indexed="64"/>
      </left>
      <right style="thin">
        <color rgb="FF000066"/>
      </right>
      <top style="medium">
        <color indexed="64"/>
      </top>
      <bottom style="medium">
        <color indexed="64"/>
      </bottom>
      <diagonal/>
    </border>
    <border>
      <left style="thin">
        <color rgb="FF000066"/>
      </left>
      <right style="thin">
        <color rgb="FF000066"/>
      </right>
      <top style="medium">
        <color indexed="64"/>
      </top>
      <bottom style="medium">
        <color indexed="64"/>
      </bottom>
      <diagonal/>
    </border>
    <border>
      <left style="thin">
        <color rgb="FF000066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209">
    <xf numFmtId="0" fontId="0" fillId="0" borderId="0" xfId="0"/>
    <xf numFmtId="0" fontId="4" fillId="0" borderId="3" xfId="2" applyFont="1" applyBorder="1" applyAlignment="1">
      <alignment vertical="center"/>
    </xf>
    <xf numFmtId="0" fontId="2" fillId="0" borderId="3" xfId="2" applyFont="1" applyBorder="1" applyAlignment="1">
      <alignment horizontal="center"/>
    </xf>
    <xf numFmtId="164" fontId="2" fillId="0" borderId="2" xfId="2" applyNumberFormat="1" applyFont="1" applyBorder="1" applyAlignment="1">
      <alignment horizontal="center" vertical="center" wrapText="1"/>
    </xf>
    <xf numFmtId="0" fontId="2" fillId="3" borderId="4" xfId="2" applyFont="1" applyFill="1" applyBorder="1" applyAlignment="1">
      <alignment horizontal="center" vertical="center" wrapText="1"/>
    </xf>
    <xf numFmtId="0" fontId="2" fillId="3" borderId="4" xfId="2" applyFont="1" applyFill="1" applyBorder="1" applyAlignment="1">
      <alignment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4" fillId="0" borderId="1" xfId="2" applyFont="1" applyBorder="1" applyAlignment="1">
      <alignment horizontal="left" vertical="top"/>
    </xf>
    <xf numFmtId="0" fontId="4" fillId="0" borderId="1" xfId="2" applyFont="1" applyBorder="1" applyAlignment="1">
      <alignment vertical="center"/>
    </xf>
    <xf numFmtId="0" fontId="2" fillId="2" borderId="1" xfId="2" applyFont="1" applyFill="1" applyBorder="1" applyAlignment="1">
      <alignment horizontal="center" vertical="center" wrapText="1"/>
    </xf>
    <xf numFmtId="14" fontId="2" fillId="2" borderId="2" xfId="2" applyNumberFormat="1" applyFont="1" applyFill="1" applyBorder="1" applyAlignment="1">
      <alignment horizontal="center" vertical="center"/>
    </xf>
    <xf numFmtId="14" fontId="5" fillId="3" borderId="4" xfId="2" applyNumberFormat="1" applyFont="1" applyFill="1" applyBorder="1" applyAlignment="1">
      <alignment vertical="top" wrapText="1"/>
    </xf>
    <xf numFmtId="14" fontId="4" fillId="3" borderId="5" xfId="2" applyNumberFormat="1" applyFont="1" applyFill="1" applyBorder="1" applyAlignment="1">
      <alignment vertical="center" wrapText="1"/>
    </xf>
    <xf numFmtId="0" fontId="2" fillId="2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vertical="top" wrapText="1"/>
    </xf>
    <xf numFmtId="0" fontId="4" fillId="3" borderId="8" xfId="2" applyFont="1" applyFill="1" applyBorder="1" applyAlignment="1">
      <alignment vertical="top" wrapText="1"/>
    </xf>
    <xf numFmtId="0" fontId="4" fillId="0" borderId="2" xfId="2" applyFont="1" applyBorder="1" applyAlignment="1">
      <alignment vertical="center"/>
    </xf>
    <xf numFmtId="14" fontId="7" fillId="0" borderId="2" xfId="2" applyNumberFormat="1" applyFont="1" applyBorder="1" applyAlignment="1">
      <alignment horizontal="left" vertical="center"/>
    </xf>
    <xf numFmtId="0" fontId="7" fillId="0" borderId="9" xfId="2" applyFont="1" applyBorder="1" applyAlignment="1">
      <alignment vertical="center"/>
    </xf>
    <xf numFmtId="0" fontId="2" fillId="0" borderId="3" xfId="2" applyFont="1" applyBorder="1" applyAlignment="1">
      <alignment horizontal="center" vertical="center" wrapText="1"/>
    </xf>
    <xf numFmtId="14" fontId="2" fillId="0" borderId="10" xfId="2" applyNumberFormat="1" applyFont="1" applyBorder="1" applyAlignment="1">
      <alignment horizontal="center" vertical="center"/>
    </xf>
    <xf numFmtId="14" fontId="2" fillId="0" borderId="11" xfId="2" applyNumberFormat="1" applyFont="1" applyBorder="1" applyAlignment="1">
      <alignment horizontal="center" vertical="center"/>
    </xf>
    <xf numFmtId="0" fontId="2" fillId="0" borderId="1" xfId="2" applyFont="1" applyBorder="1" applyAlignment="1">
      <alignment vertical="center"/>
    </xf>
    <xf numFmtId="14" fontId="2" fillId="4" borderId="1" xfId="2" applyNumberFormat="1" applyFont="1" applyFill="1" applyBorder="1" applyAlignment="1">
      <alignment horizontal="center" vertical="center" wrapText="1"/>
    </xf>
    <xf numFmtId="0" fontId="2" fillId="4" borderId="1" xfId="2" applyFont="1" applyFill="1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6" borderId="12" xfId="2" applyFont="1" applyFill="1" applyBorder="1" applyAlignment="1">
      <alignment vertical="center" wrapText="1"/>
    </xf>
    <xf numFmtId="14" fontId="2" fillId="6" borderId="1" xfId="2" applyNumberFormat="1" applyFont="1" applyFill="1" applyBorder="1" applyAlignment="1">
      <alignment horizontal="center" vertical="center" wrapText="1"/>
    </xf>
    <xf numFmtId="14" fontId="8" fillId="6" borderId="1" xfId="2" applyNumberFormat="1" applyFont="1" applyFill="1" applyBorder="1" applyAlignment="1">
      <alignment horizontal="center" vertical="center" wrapText="1"/>
    </xf>
    <xf numFmtId="0" fontId="9" fillId="6" borderId="1" xfId="2" applyFont="1" applyFill="1" applyBorder="1" applyAlignment="1">
      <alignment horizontal="center" vertical="center" wrapText="1"/>
    </xf>
    <xf numFmtId="14" fontId="9" fillId="6" borderId="1" xfId="2" applyNumberFormat="1" applyFont="1" applyFill="1" applyBorder="1" applyAlignment="1">
      <alignment horizontal="center" vertical="center" wrapText="1"/>
    </xf>
    <xf numFmtId="14" fontId="2" fillId="6" borderId="9" xfId="2" applyNumberFormat="1" applyFont="1" applyFill="1" applyBorder="1" applyAlignment="1">
      <alignment horizontal="center" vertical="center" wrapText="1"/>
    </xf>
    <xf numFmtId="0" fontId="8" fillId="6" borderId="1" xfId="2" applyFont="1" applyFill="1" applyBorder="1" applyAlignment="1">
      <alignment horizontal="center" vertical="center" wrapText="1"/>
    </xf>
    <xf numFmtId="14" fontId="8" fillId="6" borderId="4" xfId="2" applyNumberFormat="1" applyFont="1" applyFill="1" applyBorder="1" applyAlignment="1">
      <alignment horizontal="center" vertical="center" wrapText="1"/>
    </xf>
    <xf numFmtId="14" fontId="9" fillId="6" borderId="2" xfId="2" applyNumberFormat="1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14" fontId="10" fillId="0" borderId="1" xfId="2" applyNumberFormat="1" applyFont="1" applyBorder="1" applyAlignment="1">
      <alignment horizontal="center" vertical="center"/>
    </xf>
    <xf numFmtId="14" fontId="11" fillId="0" borderId="1" xfId="2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2" fillId="0" borderId="12" xfId="2" applyFont="1" applyBorder="1" applyAlignment="1">
      <alignment vertical="center"/>
    </xf>
    <xf numFmtId="166" fontId="11" fillId="13" borderId="28" xfId="2" applyNumberFormat="1" applyFont="1" applyFill="1" applyBorder="1" applyAlignment="1">
      <alignment horizontal="center" vertical="center" wrapText="1"/>
    </xf>
    <xf numFmtId="166" fontId="11" fillId="6" borderId="28" xfId="2" applyNumberFormat="1" applyFont="1" applyFill="1" applyBorder="1" applyAlignment="1">
      <alignment horizontal="center" vertical="center" wrapText="1"/>
    </xf>
    <xf numFmtId="166" fontId="11" fillId="8" borderId="28" xfId="2" applyNumberFormat="1" applyFont="1" applyFill="1" applyBorder="1" applyAlignment="1">
      <alignment horizontal="center" vertical="center" wrapText="1"/>
    </xf>
    <xf numFmtId="166" fontId="11" fillId="16" borderId="28" xfId="2" applyNumberFormat="1" applyFont="1" applyFill="1" applyBorder="1" applyAlignment="1">
      <alignment horizontal="center" vertical="center" wrapText="1"/>
    </xf>
    <xf numFmtId="166" fontId="15" fillId="6" borderId="28" xfId="2" applyNumberFormat="1" applyFont="1" applyFill="1" applyBorder="1" applyAlignment="1">
      <alignment horizontal="center" vertical="center" wrapText="1"/>
    </xf>
    <xf numFmtId="166" fontId="15" fillId="8" borderId="28" xfId="2" applyNumberFormat="1" applyFont="1" applyFill="1" applyBorder="1" applyAlignment="1">
      <alignment horizontal="center" vertical="center" wrapText="1"/>
    </xf>
    <xf numFmtId="166" fontId="15" fillId="16" borderId="28" xfId="2" applyNumberFormat="1" applyFont="1" applyFill="1" applyBorder="1" applyAlignment="1">
      <alignment horizontal="center" vertical="center" wrapText="1"/>
    </xf>
    <xf numFmtId="14" fontId="15" fillId="0" borderId="1" xfId="2" applyNumberFormat="1" applyFont="1" applyBorder="1" applyAlignment="1">
      <alignment horizontal="center" vertical="center"/>
    </xf>
    <xf numFmtId="0" fontId="2" fillId="0" borderId="0" xfId="2" applyFont="1" applyAlignment="1">
      <alignment vertical="center" wrapText="1"/>
    </xf>
    <xf numFmtId="0" fontId="2" fillId="0" borderId="0" xfId="2" applyFont="1" applyAlignment="1">
      <alignment horizontal="center" vertical="center" wrapText="1"/>
    </xf>
    <xf numFmtId="166" fontId="2" fillId="0" borderId="0" xfId="2" applyNumberFormat="1" applyFont="1" applyAlignment="1">
      <alignment horizontal="center" vertical="center" wrapText="1"/>
    </xf>
    <xf numFmtId="166" fontId="15" fillId="0" borderId="0" xfId="2" applyNumberFormat="1" applyFont="1" applyAlignment="1">
      <alignment horizontal="center" vertical="center" wrapText="1"/>
    </xf>
    <xf numFmtId="166" fontId="11" fillId="0" borderId="0" xfId="2" applyNumberFormat="1" applyFont="1" applyAlignment="1">
      <alignment horizontal="center" vertical="center" wrapText="1"/>
    </xf>
    <xf numFmtId="0" fontId="2" fillId="0" borderId="0" xfId="2" applyFont="1" applyAlignment="1">
      <alignment horizontal="center" vertical="center"/>
    </xf>
    <xf numFmtId="165" fontId="2" fillId="0" borderId="0" xfId="2" applyNumberFormat="1" applyFont="1" applyAlignment="1">
      <alignment vertical="center" wrapText="1"/>
    </xf>
    <xf numFmtId="14" fontId="5" fillId="0" borderId="0" xfId="2" applyNumberFormat="1" applyFont="1" applyAlignment="1">
      <alignment vertical="center" wrapText="1"/>
    </xf>
    <xf numFmtId="14" fontId="8" fillId="0" borderId="0" xfId="2" applyNumberFormat="1" applyFont="1" applyAlignment="1">
      <alignment horizontal="center" vertical="center" wrapText="1"/>
    </xf>
    <xf numFmtId="0" fontId="16" fillId="0" borderId="0" xfId="2" applyFont="1" applyAlignment="1">
      <alignment horizontal="center" vertical="center" wrapText="1"/>
    </xf>
    <xf numFmtId="14" fontId="9" fillId="0" borderId="0" xfId="2" applyNumberFormat="1" applyFont="1" applyAlignment="1">
      <alignment horizontal="center" vertical="center" wrapText="1"/>
    </xf>
    <xf numFmtId="14" fontId="17" fillId="0" borderId="0" xfId="2" applyNumberFormat="1" applyFont="1" applyAlignment="1">
      <alignment vertical="center" wrapText="1"/>
    </xf>
    <xf numFmtId="14" fontId="9" fillId="0" borderId="0" xfId="2" applyNumberFormat="1" applyFont="1" applyAlignment="1">
      <alignment vertical="center" wrapText="1"/>
    </xf>
    <xf numFmtId="0" fontId="2" fillId="0" borderId="3" xfId="2" applyFont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top"/>
    </xf>
    <xf numFmtId="0" fontId="2" fillId="2" borderId="0" xfId="2" applyFont="1" applyFill="1" applyAlignment="1">
      <alignment horizontal="center" vertical="center" wrapText="1"/>
    </xf>
    <xf numFmtId="14" fontId="2" fillId="2" borderId="0" xfId="2" applyNumberFormat="1" applyFont="1" applyFill="1" applyAlignment="1">
      <alignment horizontal="center" vertical="center"/>
    </xf>
    <xf numFmtId="14" fontId="7" fillId="0" borderId="0" xfId="2" applyNumberFormat="1" applyFont="1" applyAlignment="1">
      <alignment horizontal="left" vertical="center"/>
    </xf>
    <xf numFmtId="0" fontId="7" fillId="0" borderId="0" xfId="2" applyFont="1" applyAlignment="1">
      <alignment vertical="center"/>
    </xf>
    <xf numFmtId="14" fontId="2" fillId="0" borderId="0" xfId="2" applyNumberFormat="1" applyFont="1" applyAlignment="1">
      <alignment horizontal="center" vertical="center"/>
    </xf>
    <xf numFmtId="14" fontId="15" fillId="0" borderId="0" xfId="2" applyNumberFormat="1" applyFont="1" applyAlignment="1">
      <alignment horizontal="center" vertical="center"/>
    </xf>
    <xf numFmtId="14" fontId="11" fillId="0" borderId="0" xfId="2" applyNumberFormat="1" applyFont="1" applyAlignment="1">
      <alignment horizontal="center" vertical="center"/>
    </xf>
    <xf numFmtId="0" fontId="4" fillId="0" borderId="2" xfId="2" applyFont="1" applyBorder="1" applyAlignment="1">
      <alignment horizontal="left" vertical="top"/>
    </xf>
    <xf numFmtId="0" fontId="4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2" fillId="0" borderId="10" xfId="2" applyFont="1" applyBorder="1" applyAlignment="1">
      <alignment vertical="center"/>
    </xf>
    <xf numFmtId="0" fontId="2" fillId="0" borderId="12" xfId="2" applyFont="1" applyBorder="1" applyAlignment="1">
      <alignment vertical="center" wrapText="1"/>
    </xf>
    <xf numFmtId="0" fontId="2" fillId="0" borderId="23" xfId="2" applyFont="1" applyBorder="1" applyAlignment="1">
      <alignment vertical="center" wrapText="1"/>
    </xf>
    <xf numFmtId="166" fontId="11" fillId="13" borderId="38" xfId="2" applyNumberFormat="1" applyFont="1" applyFill="1" applyBorder="1" applyAlignment="1">
      <alignment horizontal="center" vertical="center" wrapText="1"/>
    </xf>
    <xf numFmtId="166" fontId="11" fillId="6" borderId="38" xfId="2" applyNumberFormat="1" applyFont="1" applyFill="1" applyBorder="1" applyAlignment="1">
      <alignment horizontal="center" vertical="center" wrapText="1"/>
    </xf>
    <xf numFmtId="166" fontId="11" fillId="8" borderId="38" xfId="2" applyNumberFormat="1" applyFont="1" applyFill="1" applyBorder="1" applyAlignment="1">
      <alignment horizontal="center" vertical="center" wrapText="1"/>
    </xf>
    <xf numFmtId="166" fontId="11" fillId="16" borderId="38" xfId="2" applyNumberFormat="1" applyFont="1" applyFill="1" applyBorder="1" applyAlignment="1">
      <alignment horizontal="center" vertical="center" wrapText="1"/>
    </xf>
    <xf numFmtId="14" fontId="4" fillId="0" borderId="0" xfId="2" applyNumberFormat="1" applyFont="1" applyAlignment="1">
      <alignment vertical="center" wrapText="1"/>
    </xf>
    <xf numFmtId="0" fontId="4" fillId="0" borderId="0" xfId="2" applyFont="1" applyAlignment="1">
      <alignment vertical="top" wrapText="1"/>
    </xf>
    <xf numFmtId="166" fontId="14" fillId="0" borderId="0" xfId="2" applyNumberFormat="1" applyFont="1" applyAlignment="1">
      <alignment horizontal="center" vertical="center" wrapText="1"/>
    </xf>
    <xf numFmtId="166" fontId="11" fillId="11" borderId="35" xfId="2" applyNumberFormat="1" applyFont="1" applyFill="1" applyBorder="1" applyAlignment="1">
      <alignment horizontal="center" vertical="center" wrapText="1"/>
    </xf>
    <xf numFmtId="166" fontId="11" fillId="17" borderId="35" xfId="2" applyNumberFormat="1" applyFont="1" applyFill="1" applyBorder="1" applyAlignment="1">
      <alignment horizontal="center" vertical="center" wrapText="1"/>
    </xf>
    <xf numFmtId="166" fontId="11" fillId="9" borderId="42" xfId="2" applyNumberFormat="1" applyFont="1" applyFill="1" applyBorder="1" applyAlignment="1">
      <alignment horizontal="center" vertical="center" wrapText="1"/>
    </xf>
    <xf numFmtId="166" fontId="11" fillId="18" borderId="43" xfId="2" applyNumberFormat="1" applyFont="1" applyFill="1" applyBorder="1" applyAlignment="1">
      <alignment horizontal="center" vertical="center" wrapText="1"/>
    </xf>
    <xf numFmtId="166" fontId="11" fillId="9" borderId="43" xfId="2" applyNumberFormat="1" applyFont="1" applyFill="1" applyBorder="1" applyAlignment="1">
      <alignment horizontal="center" vertical="center" wrapText="1"/>
    </xf>
    <xf numFmtId="166" fontId="11" fillId="11" borderId="40" xfId="2" applyNumberFormat="1" applyFont="1" applyFill="1" applyBorder="1" applyAlignment="1">
      <alignment horizontal="center" vertical="center" wrapText="1"/>
    </xf>
    <xf numFmtId="9" fontId="15" fillId="11" borderId="36" xfId="1" applyFont="1" applyFill="1" applyBorder="1" applyAlignment="1">
      <alignment horizontal="center" vertical="center" wrapText="1"/>
    </xf>
    <xf numFmtId="9" fontId="15" fillId="17" borderId="36" xfId="1" applyFont="1" applyFill="1" applyBorder="1" applyAlignment="1">
      <alignment horizontal="center" vertical="center" wrapText="1"/>
    </xf>
    <xf numFmtId="9" fontId="15" fillId="11" borderId="41" xfId="1" applyFont="1" applyFill="1" applyBorder="1" applyAlignment="1">
      <alignment horizontal="center" vertical="center" wrapText="1"/>
    </xf>
    <xf numFmtId="166" fontId="11" fillId="11" borderId="44" xfId="2" applyNumberFormat="1" applyFont="1" applyFill="1" applyBorder="1" applyAlignment="1">
      <alignment horizontal="center" vertical="center" wrapText="1"/>
    </xf>
    <xf numFmtId="9" fontId="15" fillId="11" borderId="45" xfId="1" applyFont="1" applyFill="1" applyBorder="1" applyAlignment="1">
      <alignment horizontal="center" vertical="center" wrapText="1"/>
    </xf>
    <xf numFmtId="0" fontId="15" fillId="17" borderId="37" xfId="2" applyFont="1" applyFill="1" applyBorder="1" applyAlignment="1">
      <alignment horizontal="center" vertical="center" wrapText="1"/>
    </xf>
    <xf numFmtId="166" fontId="15" fillId="17" borderId="32" xfId="2" applyNumberFormat="1" applyFont="1" applyFill="1" applyBorder="1" applyAlignment="1">
      <alignment horizontal="center" vertical="center" wrapText="1"/>
    </xf>
    <xf numFmtId="166" fontId="11" fillId="19" borderId="28" xfId="2" applyNumberFormat="1" applyFont="1" applyFill="1" applyBorder="1" applyAlignment="1">
      <alignment horizontal="center" vertical="center" wrapText="1"/>
    </xf>
    <xf numFmtId="166" fontId="15" fillId="19" borderId="28" xfId="2" applyNumberFormat="1" applyFont="1" applyFill="1" applyBorder="1" applyAlignment="1">
      <alignment horizontal="center" vertical="center" wrapText="1"/>
    </xf>
    <xf numFmtId="166" fontId="11" fillId="10" borderId="48" xfId="2" applyNumberFormat="1" applyFont="1" applyFill="1" applyBorder="1" applyAlignment="1">
      <alignment horizontal="center" vertical="center" wrapText="1"/>
    </xf>
    <xf numFmtId="166" fontId="15" fillId="10" borderId="48" xfId="2" applyNumberFormat="1" applyFont="1" applyFill="1" applyBorder="1" applyAlignment="1">
      <alignment horizontal="center" vertical="center" wrapText="1"/>
    </xf>
    <xf numFmtId="166" fontId="11" fillId="19" borderId="48" xfId="2" applyNumberFormat="1" applyFont="1" applyFill="1" applyBorder="1" applyAlignment="1">
      <alignment horizontal="center" vertical="center" wrapText="1"/>
    </xf>
    <xf numFmtId="166" fontId="11" fillId="19" borderId="49" xfId="2" applyNumberFormat="1" applyFont="1" applyFill="1" applyBorder="1" applyAlignment="1">
      <alignment horizontal="center" vertical="center" wrapText="1"/>
    </xf>
    <xf numFmtId="166" fontId="11" fillId="19" borderId="13" xfId="2" applyNumberFormat="1" applyFont="1" applyFill="1" applyBorder="1" applyAlignment="1">
      <alignment horizontal="center" vertical="center" wrapText="1"/>
    </xf>
    <xf numFmtId="166" fontId="11" fillId="6" borderId="13" xfId="2" applyNumberFormat="1" applyFont="1" applyFill="1" applyBorder="1" applyAlignment="1">
      <alignment horizontal="center" vertical="center" wrapText="1"/>
    </xf>
    <xf numFmtId="166" fontId="11" fillId="8" borderId="13" xfId="2" applyNumberFormat="1" applyFont="1" applyFill="1" applyBorder="1" applyAlignment="1">
      <alignment horizontal="center" vertical="center" wrapText="1"/>
    </xf>
    <xf numFmtId="166" fontId="11" fillId="16" borderId="13" xfId="2" applyNumberFormat="1" applyFont="1" applyFill="1" applyBorder="1" applyAlignment="1">
      <alignment horizontal="center" vertical="center" wrapText="1"/>
    </xf>
    <xf numFmtId="166" fontId="11" fillId="10" borderId="47" xfId="2" applyNumberFormat="1" applyFont="1" applyFill="1" applyBorder="1" applyAlignment="1">
      <alignment horizontal="center" vertical="center" wrapText="1"/>
    </xf>
    <xf numFmtId="164" fontId="2" fillId="12" borderId="53" xfId="2" applyNumberFormat="1" applyFont="1" applyFill="1" applyBorder="1" applyAlignment="1">
      <alignment horizontal="center" vertical="center" wrapText="1"/>
    </xf>
    <xf numFmtId="164" fontId="2" fillId="12" borderId="54" xfId="2" applyNumberFormat="1" applyFont="1" applyFill="1" applyBorder="1" applyAlignment="1">
      <alignment horizontal="center" vertical="center" wrapText="1"/>
    </xf>
    <xf numFmtId="164" fontId="2" fillId="14" borderId="52" xfId="2" applyNumberFormat="1" applyFont="1" applyFill="1" applyBorder="1" applyAlignment="1">
      <alignment horizontal="center" vertical="center" wrapText="1"/>
    </xf>
    <xf numFmtId="164" fontId="15" fillId="14" borderId="53" xfId="2" applyNumberFormat="1" applyFont="1" applyFill="1" applyBorder="1" applyAlignment="1">
      <alignment horizontal="center" vertical="center" wrapText="1"/>
    </xf>
    <xf numFmtId="164" fontId="2" fillId="14" borderId="53" xfId="2" applyNumberFormat="1" applyFont="1" applyFill="1" applyBorder="1" applyAlignment="1">
      <alignment horizontal="center" vertical="center" wrapText="1"/>
    </xf>
    <xf numFmtId="164" fontId="11" fillId="14" borderId="53" xfId="2" applyNumberFormat="1" applyFont="1" applyFill="1" applyBorder="1" applyAlignment="1">
      <alignment horizontal="center" vertical="center" wrapText="1"/>
    </xf>
    <xf numFmtId="164" fontId="2" fillId="14" borderId="54" xfId="2" applyNumberFormat="1" applyFont="1" applyFill="1" applyBorder="1" applyAlignment="1">
      <alignment horizontal="center" vertical="center" wrapText="1"/>
    </xf>
    <xf numFmtId="164" fontId="2" fillId="7" borderId="52" xfId="2" applyNumberFormat="1" applyFont="1" applyFill="1" applyBorder="1" applyAlignment="1">
      <alignment horizontal="center" vertical="center" wrapText="1"/>
    </xf>
    <xf numFmtId="164" fontId="15" fillId="7" borderId="53" xfId="2" applyNumberFormat="1" applyFont="1" applyFill="1" applyBorder="1" applyAlignment="1">
      <alignment horizontal="center" vertical="center" wrapText="1"/>
    </xf>
    <xf numFmtId="164" fontId="2" fillId="7" borderId="53" xfId="2" applyNumberFormat="1" applyFont="1" applyFill="1" applyBorder="1" applyAlignment="1">
      <alignment horizontal="center" vertical="center" wrapText="1"/>
    </xf>
    <xf numFmtId="164" fontId="11" fillId="7" borderId="53" xfId="2" applyNumberFormat="1" applyFont="1" applyFill="1" applyBorder="1" applyAlignment="1">
      <alignment horizontal="center" vertical="center" wrapText="1"/>
    </xf>
    <xf numFmtId="164" fontId="2" fillId="7" borderId="54" xfId="2" applyNumberFormat="1" applyFont="1" applyFill="1" applyBorder="1" applyAlignment="1">
      <alignment horizontal="center" vertical="center" wrapText="1"/>
    </xf>
    <xf numFmtId="164" fontId="2" fillId="15" borderId="52" xfId="2" applyNumberFormat="1" applyFont="1" applyFill="1" applyBorder="1" applyAlignment="1">
      <alignment horizontal="center" vertical="center" wrapText="1"/>
    </xf>
    <xf numFmtId="164" fontId="15" fillId="15" borderId="53" xfId="2" applyNumberFormat="1" applyFont="1" applyFill="1" applyBorder="1" applyAlignment="1">
      <alignment horizontal="center" vertical="center" wrapText="1"/>
    </xf>
    <xf numFmtId="164" fontId="2" fillId="15" borderId="53" xfId="2" applyNumberFormat="1" applyFont="1" applyFill="1" applyBorder="1" applyAlignment="1">
      <alignment horizontal="center" vertical="center" wrapText="1"/>
    </xf>
    <xf numFmtId="164" fontId="11" fillId="15" borderId="53" xfId="2" applyNumberFormat="1" applyFont="1" applyFill="1" applyBorder="1" applyAlignment="1">
      <alignment horizontal="center" vertical="center" wrapText="1"/>
    </xf>
    <xf numFmtId="164" fontId="2" fillId="15" borderId="54" xfId="2" applyNumberFormat="1" applyFont="1" applyFill="1" applyBorder="1" applyAlignment="1">
      <alignment horizontal="center" vertical="center" wrapText="1"/>
    </xf>
    <xf numFmtId="164" fontId="2" fillId="9" borderId="52" xfId="2" applyNumberFormat="1" applyFont="1" applyFill="1" applyBorder="1" applyAlignment="1">
      <alignment horizontal="center" vertical="center" wrapText="1"/>
    </xf>
    <xf numFmtId="164" fontId="2" fillId="9" borderId="53" xfId="2" applyNumberFormat="1" applyFont="1" applyFill="1" applyBorder="1" applyAlignment="1">
      <alignment horizontal="center" vertical="center" wrapText="1"/>
    </xf>
    <xf numFmtId="164" fontId="19" fillId="19" borderId="52" xfId="2" applyNumberFormat="1" applyFont="1" applyFill="1" applyBorder="1" applyAlignment="1">
      <alignment horizontal="center" vertical="center" wrapText="1"/>
    </xf>
    <xf numFmtId="164" fontId="20" fillId="19" borderId="53" xfId="2" applyNumberFormat="1" applyFont="1" applyFill="1" applyBorder="1" applyAlignment="1">
      <alignment horizontal="center" vertical="center" wrapText="1"/>
    </xf>
    <xf numFmtId="164" fontId="19" fillId="19" borderId="53" xfId="2" applyNumberFormat="1" applyFont="1" applyFill="1" applyBorder="1" applyAlignment="1">
      <alignment horizontal="center" vertical="center" wrapText="1"/>
    </xf>
    <xf numFmtId="164" fontId="21" fillId="19" borderId="53" xfId="2" applyNumberFormat="1" applyFont="1" applyFill="1" applyBorder="1" applyAlignment="1">
      <alignment horizontal="center" vertical="center" wrapText="1"/>
    </xf>
    <xf numFmtId="164" fontId="21" fillId="19" borderId="54" xfId="2" applyNumberFormat="1" applyFont="1" applyFill="1" applyBorder="1" applyAlignment="1">
      <alignment horizontal="center" vertical="center" wrapText="1"/>
    </xf>
    <xf numFmtId="0" fontId="11" fillId="16" borderId="39" xfId="2" applyFont="1" applyFill="1" applyBorder="1" applyAlignment="1">
      <alignment horizontal="center" vertical="center" wrapText="1"/>
    </xf>
    <xf numFmtId="0" fontId="11" fillId="16" borderId="50" xfId="2" applyFont="1" applyFill="1" applyBorder="1" applyAlignment="1">
      <alignment horizontal="center" vertical="center" wrapText="1"/>
    </xf>
    <xf numFmtId="0" fontId="2" fillId="15" borderId="55" xfId="2" applyFont="1" applyFill="1" applyBorder="1" applyAlignment="1">
      <alignment horizontal="center" vertical="center" wrapText="1"/>
    </xf>
    <xf numFmtId="0" fontId="2" fillId="15" borderId="56" xfId="2" applyFont="1" applyFill="1" applyBorder="1" applyAlignment="1">
      <alignment horizontal="center" vertical="center" wrapText="1"/>
    </xf>
    <xf numFmtId="0" fontId="2" fillId="9" borderId="55" xfId="2" applyFont="1" applyFill="1" applyBorder="1" applyAlignment="1">
      <alignment horizontal="center" vertical="center" wrapText="1"/>
    </xf>
    <xf numFmtId="0" fontId="2" fillId="9" borderId="56" xfId="2" applyFont="1" applyFill="1" applyBorder="1" applyAlignment="1">
      <alignment horizontal="center" vertical="center" wrapText="1"/>
    </xf>
    <xf numFmtId="166" fontId="11" fillId="0" borderId="0" xfId="2" applyNumberFormat="1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14" fontId="2" fillId="0" borderId="0" xfId="2" applyNumberFormat="1" applyFont="1" applyAlignment="1">
      <alignment horizontal="right" vertical="center" wrapText="1"/>
    </xf>
    <xf numFmtId="0" fontId="13" fillId="0" borderId="0" xfId="2" applyFont="1" applyAlignment="1">
      <alignment horizontal="right" vertical="center" wrapText="1"/>
    </xf>
    <xf numFmtId="0" fontId="2" fillId="12" borderId="55" xfId="2" applyFont="1" applyFill="1" applyBorder="1" applyAlignment="1">
      <alignment horizontal="center" vertical="center" wrapText="1"/>
    </xf>
    <xf numFmtId="0" fontId="2" fillId="12" borderId="56" xfId="2" applyFont="1" applyFill="1" applyBorder="1" applyAlignment="1">
      <alignment horizontal="center" vertical="center" wrapText="1"/>
    </xf>
    <xf numFmtId="0" fontId="2" fillId="14" borderId="55" xfId="2" applyFont="1" applyFill="1" applyBorder="1" applyAlignment="1">
      <alignment horizontal="center" vertical="center" wrapText="1"/>
    </xf>
    <xf numFmtId="0" fontId="2" fillId="14" borderId="56" xfId="2" applyFont="1" applyFill="1" applyBorder="1" applyAlignment="1">
      <alignment horizontal="center" vertical="center" wrapText="1"/>
    </xf>
    <xf numFmtId="0" fontId="15" fillId="17" borderId="33" xfId="2" applyFont="1" applyFill="1" applyBorder="1" applyAlignment="1">
      <alignment horizontal="center" vertical="center" wrapText="1"/>
    </xf>
    <xf numFmtId="0" fontId="15" fillId="17" borderId="34" xfId="2" applyFont="1" applyFill="1" applyBorder="1" applyAlignment="1">
      <alignment horizontal="center" vertical="center" wrapText="1"/>
    </xf>
    <xf numFmtId="0" fontId="11" fillId="10" borderId="46" xfId="2" applyFont="1" applyFill="1" applyBorder="1" applyAlignment="1">
      <alignment horizontal="center" vertical="center" wrapText="1"/>
    </xf>
    <xf numFmtId="0" fontId="11" fillId="10" borderId="51" xfId="2" applyFont="1" applyFill="1" applyBorder="1" applyAlignment="1">
      <alignment horizontal="center" vertical="center" wrapText="1"/>
    </xf>
    <xf numFmtId="0" fontId="11" fillId="13" borderId="39" xfId="2" applyFont="1" applyFill="1" applyBorder="1" applyAlignment="1">
      <alignment horizontal="center" vertical="center" wrapText="1"/>
    </xf>
    <xf numFmtId="0" fontId="11" fillId="13" borderId="50" xfId="2" applyFont="1" applyFill="1" applyBorder="1" applyAlignment="1">
      <alignment horizontal="center" vertical="center" wrapText="1"/>
    </xf>
    <xf numFmtId="0" fontId="2" fillId="7" borderId="55" xfId="2" applyFont="1" applyFill="1" applyBorder="1" applyAlignment="1">
      <alignment horizontal="center" vertical="center" wrapText="1"/>
    </xf>
    <xf numFmtId="0" fontId="2" fillId="7" borderId="56" xfId="2" applyFont="1" applyFill="1" applyBorder="1" applyAlignment="1">
      <alignment horizontal="center" vertical="center" wrapText="1"/>
    </xf>
    <xf numFmtId="0" fontId="11" fillId="6" borderId="39" xfId="2" applyFont="1" applyFill="1" applyBorder="1" applyAlignment="1">
      <alignment horizontal="center" vertical="center" wrapText="1"/>
    </xf>
    <xf numFmtId="0" fontId="11" fillId="6" borderId="50" xfId="2" applyFont="1" applyFill="1" applyBorder="1" applyAlignment="1">
      <alignment horizontal="center" vertical="center" wrapText="1"/>
    </xf>
    <xf numFmtId="0" fontId="11" fillId="8" borderId="39" xfId="2" applyFont="1" applyFill="1" applyBorder="1" applyAlignment="1">
      <alignment horizontal="center" vertical="center" wrapText="1"/>
    </xf>
    <xf numFmtId="0" fontId="11" fillId="8" borderId="50" xfId="2" applyFont="1" applyFill="1" applyBorder="1" applyAlignment="1">
      <alignment horizontal="center" vertical="center" wrapText="1"/>
    </xf>
    <xf numFmtId="14" fontId="9" fillId="6" borderId="19" xfId="2" applyNumberFormat="1" applyFont="1" applyFill="1" applyBorder="1" applyAlignment="1">
      <alignment horizontal="center" vertical="center" wrapText="1"/>
    </xf>
    <xf numFmtId="14" fontId="9" fillId="6" borderId="22" xfId="2" applyNumberFormat="1" applyFont="1" applyFill="1" applyBorder="1" applyAlignment="1">
      <alignment horizontal="center" vertical="center" wrapText="1"/>
    </xf>
    <xf numFmtId="14" fontId="8" fillId="6" borderId="19" xfId="2" applyNumberFormat="1" applyFont="1" applyFill="1" applyBorder="1" applyAlignment="1">
      <alignment horizontal="center" vertical="center" wrapText="1"/>
    </xf>
    <xf numFmtId="14" fontId="8" fillId="6" borderId="26" xfId="2" applyNumberFormat="1" applyFont="1" applyFill="1" applyBorder="1" applyAlignment="1">
      <alignment horizontal="center" vertical="center" wrapText="1"/>
    </xf>
    <xf numFmtId="0" fontId="8" fillId="6" borderId="28" xfId="2" applyFont="1" applyFill="1" applyBorder="1" applyAlignment="1">
      <alignment horizontal="center" vertical="center" wrapText="1"/>
    </xf>
    <xf numFmtId="0" fontId="8" fillId="6" borderId="3" xfId="2" applyFont="1" applyFill="1" applyBorder="1" applyAlignment="1">
      <alignment horizontal="center" vertical="center" wrapText="1"/>
    </xf>
    <xf numFmtId="14" fontId="9" fillId="6" borderId="16" xfId="2" applyNumberFormat="1" applyFont="1" applyFill="1" applyBorder="1" applyAlignment="1">
      <alignment horizontal="center" vertical="center" wrapText="1"/>
    </xf>
    <xf numFmtId="14" fontId="9" fillId="6" borderId="24" xfId="2" applyNumberFormat="1" applyFont="1" applyFill="1" applyBorder="1" applyAlignment="1">
      <alignment horizontal="center" vertical="center" wrapText="1"/>
    </xf>
    <xf numFmtId="0" fontId="2" fillId="6" borderId="27" xfId="2" applyFont="1" applyFill="1" applyBorder="1" applyAlignment="1">
      <alignment horizontal="center" vertical="center" wrapText="1"/>
    </xf>
    <xf numFmtId="0" fontId="2" fillId="6" borderId="29" xfId="2" applyFont="1" applyFill="1" applyBorder="1" applyAlignment="1">
      <alignment horizontal="center" vertical="center" wrapText="1"/>
    </xf>
    <xf numFmtId="165" fontId="2" fillId="6" borderId="17" xfId="2" applyNumberFormat="1" applyFont="1" applyFill="1" applyBorder="1" applyAlignment="1">
      <alignment horizontal="center" vertical="center" wrapText="1"/>
    </xf>
    <xf numFmtId="165" fontId="2" fillId="6" borderId="18" xfId="2" applyNumberFormat="1" applyFont="1" applyFill="1" applyBorder="1" applyAlignment="1">
      <alignment horizontal="center" vertical="center" wrapText="1"/>
    </xf>
    <xf numFmtId="165" fontId="2" fillId="6" borderId="14" xfId="2" applyNumberFormat="1" applyFont="1" applyFill="1" applyBorder="1" applyAlignment="1">
      <alignment horizontal="center" vertical="center" wrapText="1"/>
    </xf>
    <xf numFmtId="165" fontId="2" fillId="6" borderId="21" xfId="2" applyNumberFormat="1" applyFont="1" applyFill="1" applyBorder="1" applyAlignment="1">
      <alignment horizontal="center" vertical="center" wrapText="1"/>
    </xf>
    <xf numFmtId="165" fontId="2" fillId="6" borderId="25" xfId="2" applyNumberFormat="1" applyFont="1" applyFill="1" applyBorder="1" applyAlignment="1">
      <alignment horizontal="center" vertical="center" wrapText="1"/>
    </xf>
    <xf numFmtId="165" fontId="2" fillId="6" borderId="8" xfId="2" applyNumberFormat="1" applyFont="1" applyFill="1" applyBorder="1" applyAlignment="1">
      <alignment horizontal="center" vertical="center" wrapText="1"/>
    </xf>
    <xf numFmtId="14" fontId="5" fillId="6" borderId="31" xfId="2" applyNumberFormat="1" applyFont="1" applyFill="1" applyBorder="1" applyAlignment="1">
      <alignment horizontal="center" vertical="center" wrapText="1"/>
    </xf>
    <xf numFmtId="14" fontId="5" fillId="6" borderId="0" xfId="2" applyNumberFormat="1" applyFont="1" applyFill="1" applyAlignment="1">
      <alignment horizontal="center" vertical="center" wrapText="1"/>
    </xf>
    <xf numFmtId="14" fontId="9" fillId="6" borderId="26" xfId="2" applyNumberFormat="1" applyFont="1" applyFill="1" applyBorder="1" applyAlignment="1">
      <alignment horizontal="center" vertical="center" wrapText="1"/>
    </xf>
    <xf numFmtId="0" fontId="2" fillId="6" borderId="16" xfId="2" applyFont="1" applyFill="1" applyBorder="1" applyAlignment="1">
      <alignment horizontal="center" vertical="center" wrapText="1"/>
    </xf>
    <xf numFmtId="0" fontId="2" fillId="6" borderId="20" xfId="2" applyFont="1" applyFill="1" applyBorder="1" applyAlignment="1">
      <alignment horizontal="center" vertical="center" wrapText="1"/>
    </xf>
    <xf numFmtId="0" fontId="2" fillId="6" borderId="24" xfId="2" applyFont="1" applyFill="1" applyBorder="1" applyAlignment="1">
      <alignment horizontal="center" vertical="center" wrapText="1"/>
    </xf>
    <xf numFmtId="14" fontId="5" fillId="6" borderId="19" xfId="2" applyNumberFormat="1" applyFont="1" applyFill="1" applyBorder="1" applyAlignment="1">
      <alignment horizontal="center" vertical="center" wrapText="1"/>
    </xf>
    <xf numFmtId="14" fontId="5" fillId="6" borderId="22" xfId="2" applyNumberFormat="1" applyFont="1" applyFill="1" applyBorder="1" applyAlignment="1">
      <alignment horizontal="center" vertical="center" wrapText="1"/>
    </xf>
    <xf numFmtId="14" fontId="5" fillId="6" borderId="26" xfId="2" applyNumberFormat="1" applyFont="1" applyFill="1" applyBorder="1" applyAlignment="1">
      <alignment horizontal="center" vertical="center" wrapText="1"/>
    </xf>
    <xf numFmtId="14" fontId="9" fillId="6" borderId="12" xfId="2" applyNumberFormat="1" applyFont="1" applyFill="1" applyBorder="1" applyAlignment="1">
      <alignment horizontal="center" vertical="center" wrapText="1"/>
    </xf>
    <xf numFmtId="14" fontId="9" fillId="6" borderId="13" xfId="2" applyNumberFormat="1" applyFont="1" applyFill="1" applyBorder="1" applyAlignment="1">
      <alignment horizontal="center" vertical="center" wrapText="1"/>
    </xf>
    <xf numFmtId="14" fontId="9" fillId="6" borderId="23" xfId="2" applyNumberFormat="1" applyFont="1" applyFill="1" applyBorder="1" applyAlignment="1">
      <alignment horizontal="center" vertical="center" wrapText="1"/>
    </xf>
    <xf numFmtId="14" fontId="9" fillId="6" borderId="15" xfId="2" applyNumberFormat="1" applyFont="1" applyFill="1" applyBorder="1" applyAlignment="1">
      <alignment horizontal="center" vertical="center" wrapText="1"/>
    </xf>
    <xf numFmtId="14" fontId="5" fillId="6" borderId="27" xfId="2" applyNumberFormat="1" applyFont="1" applyFill="1" applyBorder="1" applyAlignment="1">
      <alignment horizontal="center" vertical="center" wrapText="1"/>
    </xf>
    <xf numFmtId="14" fontId="5" fillId="6" borderId="29" xfId="2" applyNumberFormat="1" applyFont="1" applyFill="1" applyBorder="1" applyAlignment="1">
      <alignment horizontal="center" vertical="center" wrapText="1"/>
    </xf>
    <xf numFmtId="14" fontId="5" fillId="6" borderId="30" xfId="2" applyNumberFormat="1" applyFont="1" applyFill="1" applyBorder="1" applyAlignment="1">
      <alignment horizontal="center" vertical="center" wrapText="1"/>
    </xf>
    <xf numFmtId="14" fontId="2" fillId="6" borderId="19" xfId="2" applyNumberFormat="1" applyFont="1" applyFill="1" applyBorder="1" applyAlignment="1">
      <alignment horizontal="center" vertical="center" wrapText="1"/>
    </xf>
    <xf numFmtId="14" fontId="2" fillId="6" borderId="22" xfId="2" applyNumberFormat="1" applyFont="1" applyFill="1" applyBorder="1" applyAlignment="1">
      <alignment horizontal="center" vertical="center" wrapText="1"/>
    </xf>
    <xf numFmtId="14" fontId="2" fillId="6" borderId="26" xfId="2" applyNumberFormat="1" applyFont="1" applyFill="1" applyBorder="1" applyAlignment="1">
      <alignment horizontal="center" vertical="center" wrapText="1"/>
    </xf>
    <xf numFmtId="14" fontId="9" fillId="6" borderId="10" xfId="2" applyNumberFormat="1" applyFont="1" applyFill="1" applyBorder="1" applyAlignment="1">
      <alignment horizontal="center" vertical="center" wrapText="1"/>
    </xf>
    <xf numFmtId="14" fontId="9" fillId="6" borderId="11" xfId="2" applyNumberFormat="1" applyFont="1" applyFill="1" applyBorder="1" applyAlignment="1">
      <alignment horizontal="center" vertical="center" wrapText="1"/>
    </xf>
    <xf numFmtId="165" fontId="2" fillId="6" borderId="4" xfId="2" applyNumberFormat="1" applyFont="1" applyFill="1" applyBorder="1" applyAlignment="1">
      <alignment horizontal="center" vertical="center" wrapText="1"/>
    </xf>
    <xf numFmtId="14" fontId="9" fillId="6" borderId="2" xfId="2" applyNumberFormat="1" applyFont="1" applyFill="1" applyBorder="1" applyAlignment="1">
      <alignment horizontal="center" vertical="center" wrapText="1"/>
    </xf>
    <xf numFmtId="14" fontId="9" fillId="6" borderId="9" xfId="2" applyNumberFormat="1" applyFont="1" applyFill="1" applyBorder="1" applyAlignment="1">
      <alignment horizontal="center" vertical="center" wrapText="1"/>
    </xf>
    <xf numFmtId="165" fontId="2" fillId="6" borderId="15" xfId="2" applyNumberFormat="1" applyFont="1" applyFill="1" applyBorder="1" applyAlignment="1">
      <alignment horizontal="center" vertical="center" wrapText="1"/>
    </xf>
    <xf numFmtId="14" fontId="2" fillId="4" borderId="6" xfId="2" applyNumberFormat="1" applyFont="1" applyFill="1" applyBorder="1" applyAlignment="1">
      <alignment horizontal="center" vertical="center" wrapText="1"/>
    </xf>
    <xf numFmtId="14" fontId="2" fillId="4" borderId="7" xfId="2" applyNumberFormat="1" applyFont="1" applyFill="1" applyBorder="1" applyAlignment="1">
      <alignment horizontal="center"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2" fillId="4" borderId="2" xfId="2" applyFont="1" applyFill="1" applyBorder="1" applyAlignment="1">
      <alignment horizontal="center" vertical="center" wrapText="1"/>
    </xf>
    <xf numFmtId="0" fontId="2" fillId="4" borderId="9" xfId="2" applyFont="1" applyFill="1" applyBorder="1" applyAlignment="1">
      <alignment horizontal="center" vertical="center" wrapText="1"/>
    </xf>
    <xf numFmtId="165" fontId="2" fillId="6" borderId="12" xfId="2" applyNumberFormat="1" applyFont="1" applyFill="1" applyBorder="1" applyAlignment="1">
      <alignment horizontal="center" vertical="center" wrapText="1"/>
    </xf>
    <xf numFmtId="165" fontId="2" fillId="6" borderId="13" xfId="2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99ABCD42-163C-4AB1-B21E-191E36D18D84}"/>
    <cellStyle name="Percent" xfId="1" builtinId="5"/>
  </cellStyles>
  <dxfs count="4"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1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.deo.myflorida.com/sites/RebuildFlorida/Shared%20Documents/Mitigation/5.%20Resources%20-%20Documentation/Templates/Reports%20Templates/MT0XX%20-%20DUE%20DATE%20TRACKER_Template%20-%2012.31.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30-Day Docs - One Time"/>
      <sheetName val="Monthly"/>
      <sheetName val="Quaterly"/>
      <sheetName val="Other"/>
      <sheetName val="Closeout"/>
      <sheetName val="FED. LAWS &amp; REGS COMPLIANCE"/>
      <sheetName val="Sheet1"/>
    </sheetNames>
    <sheetDataSet>
      <sheetData sheetId="0">
        <row r="11">
          <cell r="C11">
            <v>44861</v>
          </cell>
        </row>
        <row r="12">
          <cell r="C12">
            <v>46321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908BE-FEF7-4663-BFD1-4EB5C3DC5B7B}">
  <dimension ref="A1:DG67"/>
  <sheetViews>
    <sheetView tabSelected="1" zoomScaleNormal="100" workbookViewId="0">
      <selection activeCell="G9" sqref="G9"/>
    </sheetView>
  </sheetViews>
  <sheetFormatPr defaultColWidth="8" defaultRowHeight="60" customHeight="1" x14ac:dyDescent="0.25"/>
  <cols>
    <col min="1" max="1" width="2.28515625" style="8" bestFit="1" customWidth="1"/>
    <col min="2" max="2" width="14.5703125" style="39" customWidth="1"/>
    <col min="3" max="3" width="14.5703125" style="40" customWidth="1"/>
    <col min="4" max="5" width="14.5703125" style="7" customWidth="1"/>
    <col min="6" max="6" width="14.5703125" style="49" customWidth="1"/>
    <col min="7" max="7" width="14.5703125" style="38" customWidth="1"/>
    <col min="8" max="15" width="14.5703125" style="7" customWidth="1"/>
    <col min="16" max="16" width="14.5703125" style="73" customWidth="1"/>
    <col min="17" max="111" width="8" style="65"/>
    <col min="112" max="16384" width="8" style="7"/>
  </cols>
  <sheetData>
    <row r="1" spans="1:110" s="65" customFormat="1" ht="24.95" customHeight="1" x14ac:dyDescent="0.25">
      <c r="A1" s="64"/>
      <c r="B1" s="141" t="s">
        <v>42</v>
      </c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</row>
    <row r="2" spans="1:110" s="65" customFormat="1" ht="24" customHeight="1" x14ac:dyDescent="0.25">
      <c r="A2" s="64"/>
      <c r="B2" s="66" t="s">
        <v>35</v>
      </c>
      <c r="C2" s="67">
        <v>44657</v>
      </c>
      <c r="D2" s="142"/>
      <c r="E2" s="142"/>
      <c r="F2" s="85"/>
      <c r="G2" s="83"/>
    </row>
    <row r="3" spans="1:110" s="65" customFormat="1" ht="24" customHeight="1" x14ac:dyDescent="0.25">
      <c r="A3" s="64"/>
      <c r="B3" s="66" t="s">
        <v>1</v>
      </c>
      <c r="C3" s="67">
        <f>C2+1460</f>
        <v>46117</v>
      </c>
      <c r="D3" s="143" t="s">
        <v>34</v>
      </c>
      <c r="E3" s="143"/>
      <c r="F3" s="85">
        <v>894087</v>
      </c>
      <c r="G3" s="84"/>
    </row>
    <row r="4" spans="1:110" s="65" customFormat="1" ht="16.5" customHeight="1" thickBot="1" x14ac:dyDescent="0.3">
      <c r="A4" s="64"/>
      <c r="B4" s="68"/>
      <c r="C4" s="69"/>
      <c r="D4" s="51"/>
      <c r="E4" s="70"/>
      <c r="F4" s="71"/>
      <c r="G4" s="70"/>
      <c r="H4" s="72"/>
    </row>
    <row r="5" spans="1:110" s="63" customFormat="1" ht="24" customHeight="1" thickBot="1" x14ac:dyDescent="0.3">
      <c r="A5" s="76"/>
      <c r="B5" s="144" t="s">
        <v>33</v>
      </c>
      <c r="C5" s="145"/>
      <c r="D5" s="129">
        <v>44378</v>
      </c>
      <c r="E5" s="130">
        <v>44409</v>
      </c>
      <c r="F5" s="131">
        <v>44440</v>
      </c>
      <c r="G5" s="130">
        <v>44470</v>
      </c>
      <c r="H5" s="131">
        <v>44501</v>
      </c>
      <c r="I5" s="131">
        <v>44531</v>
      </c>
      <c r="J5" s="131">
        <v>44562</v>
      </c>
      <c r="K5" s="131">
        <v>44593</v>
      </c>
      <c r="L5" s="131">
        <v>44621</v>
      </c>
      <c r="M5" s="110">
        <v>44652</v>
      </c>
      <c r="N5" s="110">
        <v>44682</v>
      </c>
      <c r="O5" s="111">
        <v>44713</v>
      </c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</row>
    <row r="6" spans="1:110" s="25" customFormat="1" ht="18" customHeight="1" thickBot="1" x14ac:dyDescent="0.3">
      <c r="A6" s="41"/>
      <c r="B6" s="152" t="s">
        <v>32</v>
      </c>
      <c r="C6" s="153"/>
      <c r="D6" s="105"/>
      <c r="E6" s="100"/>
      <c r="F6" s="99"/>
      <c r="G6" s="99"/>
      <c r="H6" s="99"/>
      <c r="I6" s="99"/>
      <c r="J6" s="99"/>
      <c r="K6" s="99"/>
      <c r="L6" s="99"/>
      <c r="M6" s="42"/>
      <c r="N6" s="42"/>
      <c r="O6" s="79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</row>
    <row r="7" spans="1:110" s="25" customFormat="1" ht="24" customHeight="1" thickBot="1" x14ac:dyDescent="0.3">
      <c r="A7" s="77"/>
      <c r="B7" s="146" t="s">
        <v>36</v>
      </c>
      <c r="C7" s="147"/>
      <c r="D7" s="112">
        <v>44743</v>
      </c>
      <c r="E7" s="113">
        <v>44774</v>
      </c>
      <c r="F7" s="114">
        <v>44805</v>
      </c>
      <c r="G7" s="115">
        <v>44835</v>
      </c>
      <c r="H7" s="114">
        <v>44866</v>
      </c>
      <c r="I7" s="114">
        <v>44896</v>
      </c>
      <c r="J7" s="114">
        <v>44927</v>
      </c>
      <c r="K7" s="114">
        <v>44958</v>
      </c>
      <c r="L7" s="114">
        <v>44986</v>
      </c>
      <c r="M7" s="114">
        <v>45017</v>
      </c>
      <c r="N7" s="114">
        <v>45047</v>
      </c>
      <c r="O7" s="116">
        <v>45078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/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/>
      <c r="DC7" s="55"/>
      <c r="DD7" s="55"/>
      <c r="DE7" s="55"/>
      <c r="DF7" s="55"/>
    </row>
    <row r="8" spans="1:110" s="25" customFormat="1" ht="18" customHeight="1" thickBot="1" x14ac:dyDescent="0.3">
      <c r="A8" s="78"/>
      <c r="B8" s="156" t="s">
        <v>32</v>
      </c>
      <c r="C8" s="157"/>
      <c r="D8" s="106"/>
      <c r="E8" s="46"/>
      <c r="F8" s="43"/>
      <c r="G8" s="43"/>
      <c r="H8" s="43"/>
      <c r="I8" s="43"/>
      <c r="J8" s="43"/>
      <c r="K8" s="43"/>
      <c r="L8" s="43">
        <v>20000</v>
      </c>
      <c r="M8" s="43">
        <v>20000</v>
      </c>
      <c r="N8" s="43">
        <v>20000</v>
      </c>
      <c r="O8" s="80">
        <v>20000</v>
      </c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  <c r="BB8" s="55"/>
      <c r="BC8" s="55"/>
      <c r="BD8" s="55"/>
      <c r="BE8" s="55"/>
      <c r="BF8" s="55"/>
      <c r="BG8" s="55"/>
      <c r="BH8" s="55"/>
      <c r="BI8" s="55"/>
      <c r="BJ8" s="55"/>
      <c r="BK8" s="55"/>
      <c r="BL8" s="55"/>
      <c r="BM8" s="55"/>
      <c r="BN8" s="55"/>
      <c r="BO8" s="55"/>
      <c r="BP8" s="55"/>
      <c r="BQ8" s="55"/>
      <c r="BR8" s="55"/>
      <c r="BS8" s="55"/>
      <c r="BT8" s="55"/>
      <c r="BU8" s="55"/>
      <c r="BV8" s="55"/>
      <c r="BW8" s="55"/>
      <c r="BX8" s="55"/>
      <c r="BY8" s="55"/>
      <c r="BZ8" s="55"/>
      <c r="CA8" s="55"/>
      <c r="CB8" s="55"/>
      <c r="CC8" s="55"/>
      <c r="CD8" s="55"/>
      <c r="CE8" s="55"/>
      <c r="CF8" s="55"/>
      <c r="CG8" s="55"/>
      <c r="CH8" s="55"/>
      <c r="CI8" s="55"/>
      <c r="CJ8" s="55"/>
      <c r="CK8" s="55"/>
      <c r="CL8" s="55"/>
      <c r="CM8" s="55"/>
      <c r="CN8" s="55"/>
      <c r="CO8" s="55"/>
      <c r="CP8" s="55"/>
      <c r="CQ8" s="55"/>
      <c r="CR8" s="55"/>
      <c r="CS8" s="55"/>
      <c r="CT8" s="55"/>
      <c r="CU8" s="55"/>
      <c r="CV8" s="55"/>
      <c r="CW8" s="55"/>
      <c r="CX8" s="55"/>
      <c r="CY8" s="55"/>
      <c r="CZ8" s="55"/>
      <c r="DA8" s="55"/>
      <c r="DB8" s="55"/>
      <c r="DC8" s="55"/>
      <c r="DD8" s="55"/>
      <c r="DE8" s="55"/>
      <c r="DF8" s="55"/>
    </row>
    <row r="9" spans="1:110" s="25" customFormat="1" ht="24" customHeight="1" thickBot="1" x14ac:dyDescent="0.3">
      <c r="A9" s="78"/>
      <c r="B9" s="154" t="s">
        <v>37</v>
      </c>
      <c r="C9" s="155"/>
      <c r="D9" s="117">
        <v>45108</v>
      </c>
      <c r="E9" s="118">
        <v>45139</v>
      </c>
      <c r="F9" s="119">
        <v>45170</v>
      </c>
      <c r="G9" s="120">
        <v>45200</v>
      </c>
      <c r="H9" s="119">
        <v>45231</v>
      </c>
      <c r="I9" s="119">
        <v>45261</v>
      </c>
      <c r="J9" s="119">
        <v>45292</v>
      </c>
      <c r="K9" s="119">
        <v>45323</v>
      </c>
      <c r="L9" s="119">
        <v>45352</v>
      </c>
      <c r="M9" s="119">
        <v>45383</v>
      </c>
      <c r="N9" s="119">
        <v>45413</v>
      </c>
      <c r="O9" s="121">
        <v>45444</v>
      </c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  <c r="BC9" s="55"/>
      <c r="BD9" s="55"/>
      <c r="BE9" s="55"/>
      <c r="BF9" s="55"/>
      <c r="BG9" s="55"/>
      <c r="BH9" s="55"/>
      <c r="BI9" s="55"/>
      <c r="BJ9" s="55"/>
      <c r="BK9" s="55"/>
      <c r="BL9" s="55"/>
      <c r="BM9" s="55"/>
      <c r="BN9" s="55"/>
      <c r="BO9" s="55"/>
      <c r="BP9" s="55"/>
      <c r="BQ9" s="55"/>
      <c r="BR9" s="55"/>
      <c r="BS9" s="55"/>
      <c r="BT9" s="55"/>
      <c r="BU9" s="55"/>
      <c r="BV9" s="55"/>
      <c r="BW9" s="55"/>
      <c r="BX9" s="55"/>
      <c r="BY9" s="55"/>
      <c r="BZ9" s="55"/>
      <c r="CA9" s="55"/>
      <c r="CB9" s="55"/>
      <c r="CC9" s="55"/>
      <c r="CD9" s="55"/>
      <c r="CE9" s="55"/>
      <c r="CF9" s="55"/>
      <c r="CG9" s="55"/>
      <c r="CH9" s="55"/>
      <c r="CI9" s="55"/>
      <c r="CJ9" s="55"/>
      <c r="CK9" s="55"/>
      <c r="CL9" s="55"/>
      <c r="CM9" s="55"/>
      <c r="CN9" s="55"/>
      <c r="CO9" s="55"/>
      <c r="CP9" s="55"/>
      <c r="CQ9" s="55"/>
      <c r="CR9" s="55"/>
      <c r="CS9" s="55"/>
      <c r="CT9" s="55"/>
      <c r="CU9" s="55"/>
      <c r="CV9" s="55"/>
      <c r="CW9" s="55"/>
      <c r="CX9" s="55"/>
      <c r="CY9" s="55"/>
      <c r="CZ9" s="55"/>
      <c r="DA9" s="55"/>
      <c r="DB9" s="55"/>
      <c r="DC9" s="55"/>
      <c r="DD9" s="55"/>
      <c r="DE9" s="55"/>
      <c r="DF9" s="55"/>
    </row>
    <row r="10" spans="1:110" s="25" customFormat="1" ht="18" customHeight="1" thickBot="1" x14ac:dyDescent="0.3">
      <c r="A10" s="78"/>
      <c r="B10" s="158" t="s">
        <v>32</v>
      </c>
      <c r="C10" s="159"/>
      <c r="D10" s="107">
        <v>20000</v>
      </c>
      <c r="E10" s="47">
        <v>20000</v>
      </c>
      <c r="F10" s="44">
        <v>20000</v>
      </c>
      <c r="G10" s="44">
        <v>20000</v>
      </c>
      <c r="H10" s="44">
        <v>20000</v>
      </c>
      <c r="I10" s="44">
        <v>20000</v>
      </c>
      <c r="J10" s="44">
        <v>20000</v>
      </c>
      <c r="K10" s="44">
        <v>20000</v>
      </c>
      <c r="L10" s="44">
        <v>50000</v>
      </c>
      <c r="M10" s="44">
        <v>50000</v>
      </c>
      <c r="N10" s="44">
        <v>50000</v>
      </c>
      <c r="O10" s="81">
        <v>50000</v>
      </c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  <c r="BM10" s="55"/>
      <c r="BN10" s="55"/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5"/>
      <c r="BZ10" s="55"/>
      <c r="CA10" s="55"/>
      <c r="CB10" s="55"/>
      <c r="CC10" s="55"/>
      <c r="CD10" s="55"/>
      <c r="CE10" s="55"/>
      <c r="CF10" s="55"/>
      <c r="CG10" s="55"/>
      <c r="CH10" s="55"/>
      <c r="CI10" s="55"/>
      <c r="CJ10" s="55"/>
      <c r="CK10" s="55"/>
      <c r="CL10" s="55"/>
      <c r="CM10" s="55"/>
      <c r="CN10" s="55"/>
      <c r="CO10" s="55"/>
      <c r="CP10" s="55"/>
      <c r="CQ10" s="55"/>
      <c r="CR10" s="55"/>
      <c r="CS10" s="55"/>
      <c r="CT10" s="55"/>
      <c r="CU10" s="55"/>
      <c r="CV10" s="55"/>
      <c r="CW10" s="55"/>
      <c r="CX10" s="55"/>
      <c r="CY10" s="55"/>
      <c r="CZ10" s="55"/>
      <c r="DA10" s="55"/>
      <c r="DB10" s="55"/>
      <c r="DC10" s="55"/>
      <c r="DD10" s="55"/>
      <c r="DE10" s="55"/>
      <c r="DF10" s="55"/>
    </row>
    <row r="11" spans="1:110" s="25" customFormat="1" ht="24" customHeight="1" thickBot="1" x14ac:dyDescent="0.3">
      <c r="A11" s="78"/>
      <c r="B11" s="136" t="s">
        <v>38</v>
      </c>
      <c r="C11" s="137"/>
      <c r="D11" s="122">
        <v>45474</v>
      </c>
      <c r="E11" s="123">
        <v>45505</v>
      </c>
      <c r="F11" s="124">
        <v>45536</v>
      </c>
      <c r="G11" s="125">
        <v>45566</v>
      </c>
      <c r="H11" s="124">
        <v>45597</v>
      </c>
      <c r="I11" s="124">
        <v>45627</v>
      </c>
      <c r="J11" s="124">
        <v>45658</v>
      </c>
      <c r="K11" s="124">
        <v>45689</v>
      </c>
      <c r="L11" s="124">
        <v>45717</v>
      </c>
      <c r="M11" s="124">
        <v>45748</v>
      </c>
      <c r="N11" s="124">
        <v>45778</v>
      </c>
      <c r="O11" s="126">
        <v>45809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  <c r="CA11" s="55"/>
      <c r="CB11" s="55"/>
      <c r="CC11" s="55"/>
      <c r="CD11" s="55"/>
      <c r="CE11" s="55"/>
      <c r="CF11" s="55"/>
      <c r="CG11" s="55"/>
      <c r="CH11" s="55"/>
      <c r="CI11" s="55"/>
      <c r="CJ11" s="55"/>
      <c r="CK11" s="55"/>
      <c r="CL11" s="55"/>
      <c r="CM11" s="55"/>
      <c r="CN11" s="55"/>
      <c r="CO11" s="55"/>
      <c r="CP11" s="55"/>
      <c r="CQ11" s="55"/>
      <c r="CR11" s="55"/>
      <c r="CS11" s="55"/>
      <c r="CT11" s="55"/>
      <c r="CU11" s="55"/>
      <c r="CV11" s="55"/>
      <c r="CW11" s="55"/>
      <c r="CX11" s="55"/>
      <c r="CY11" s="55"/>
      <c r="CZ11" s="55"/>
      <c r="DA11" s="55"/>
      <c r="DB11" s="55"/>
      <c r="DC11" s="55"/>
      <c r="DD11" s="55"/>
      <c r="DE11" s="55"/>
      <c r="DF11" s="55"/>
    </row>
    <row r="12" spans="1:110" s="25" customFormat="1" ht="18" customHeight="1" thickBot="1" x14ac:dyDescent="0.3">
      <c r="A12" s="78"/>
      <c r="B12" s="134" t="s">
        <v>32</v>
      </c>
      <c r="C12" s="135"/>
      <c r="D12" s="108">
        <v>50000</v>
      </c>
      <c r="E12" s="48">
        <v>50000</v>
      </c>
      <c r="F12" s="45">
        <v>50000</v>
      </c>
      <c r="G12" s="45">
        <v>50000</v>
      </c>
      <c r="H12" s="45">
        <v>50000</v>
      </c>
      <c r="I12" s="45">
        <v>50000</v>
      </c>
      <c r="J12" s="45">
        <v>50000</v>
      </c>
      <c r="K12" s="45">
        <v>50000</v>
      </c>
      <c r="L12" s="45">
        <v>54087</v>
      </c>
      <c r="M12" s="45"/>
      <c r="N12" s="45"/>
      <c r="O12" s="82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55"/>
      <c r="BC12" s="55"/>
      <c r="BD12" s="55"/>
      <c r="BE12" s="55"/>
      <c r="BF12" s="55"/>
      <c r="BG12" s="55"/>
      <c r="BH12" s="55"/>
      <c r="BI12" s="55"/>
      <c r="BJ12" s="55"/>
      <c r="BK12" s="55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  <c r="CA12" s="55"/>
      <c r="CB12" s="55"/>
      <c r="CC12" s="55"/>
      <c r="CD12" s="55"/>
      <c r="CE12" s="55"/>
      <c r="CF12" s="55"/>
      <c r="CG12" s="55"/>
      <c r="CH12" s="55"/>
      <c r="CI12" s="55"/>
      <c r="CJ12" s="55"/>
      <c r="CK12" s="55"/>
      <c r="CL12" s="55"/>
      <c r="CM12" s="55"/>
      <c r="CN12" s="55"/>
      <c r="CO12" s="55"/>
      <c r="CP12" s="55"/>
      <c r="CQ12" s="55"/>
      <c r="CR12" s="55"/>
      <c r="CS12" s="55"/>
      <c r="CT12" s="55"/>
      <c r="CU12" s="55"/>
      <c r="CV12" s="55"/>
      <c r="CW12" s="55"/>
      <c r="CX12" s="55"/>
      <c r="CY12" s="55"/>
      <c r="CZ12" s="55"/>
      <c r="DA12" s="55"/>
      <c r="DB12" s="55"/>
      <c r="DC12" s="55"/>
      <c r="DD12" s="55"/>
      <c r="DE12" s="55"/>
      <c r="DF12" s="55"/>
    </row>
    <row r="13" spans="1:110" s="25" customFormat="1" ht="24" customHeight="1" thickBot="1" x14ac:dyDescent="0.3">
      <c r="A13" s="78"/>
      <c r="B13" s="138" t="s">
        <v>39</v>
      </c>
      <c r="C13" s="139"/>
      <c r="D13" s="127">
        <v>45839</v>
      </c>
      <c r="E13" s="128">
        <v>45870</v>
      </c>
      <c r="F13" s="128">
        <v>45901</v>
      </c>
      <c r="G13" s="128">
        <v>45931</v>
      </c>
      <c r="H13" s="128">
        <v>45962</v>
      </c>
      <c r="I13" s="128">
        <v>45992</v>
      </c>
      <c r="J13" s="128">
        <v>46023</v>
      </c>
      <c r="K13" s="128">
        <v>46054</v>
      </c>
      <c r="L13" s="128">
        <v>46082</v>
      </c>
      <c r="M13" s="128">
        <v>46113</v>
      </c>
      <c r="N13" s="132">
        <v>46143</v>
      </c>
      <c r="O13" s="133">
        <v>46174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</row>
    <row r="14" spans="1:110" s="25" customFormat="1" ht="18" customHeight="1" thickBot="1" x14ac:dyDescent="0.3">
      <c r="A14" s="78"/>
      <c r="B14" s="150" t="s">
        <v>32</v>
      </c>
      <c r="C14" s="151"/>
      <c r="D14" s="109"/>
      <c r="E14" s="102"/>
      <c r="F14" s="101"/>
      <c r="G14" s="101"/>
      <c r="H14" s="101"/>
      <c r="I14" s="101"/>
      <c r="J14" s="101"/>
      <c r="K14" s="101"/>
      <c r="L14" s="101"/>
      <c r="M14" s="101"/>
      <c r="N14" s="103"/>
      <c r="O14" s="104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5"/>
      <c r="AO14" s="55"/>
      <c r="AP14" s="55"/>
      <c r="AQ14" s="55"/>
      <c r="AR14" s="55"/>
      <c r="AS14" s="55"/>
      <c r="AT14" s="55"/>
      <c r="AU14" s="55"/>
      <c r="AV14" s="55"/>
      <c r="AW14" s="55"/>
      <c r="AX14" s="55"/>
      <c r="AY14" s="55"/>
      <c r="AZ14" s="55"/>
      <c r="BA14" s="55"/>
      <c r="BB14" s="55"/>
      <c r="BC14" s="55"/>
      <c r="BD14" s="55"/>
      <c r="BE14" s="55"/>
      <c r="BF14" s="55"/>
      <c r="BG14" s="55"/>
      <c r="BH14" s="55"/>
      <c r="BI14" s="55"/>
      <c r="BJ14" s="55"/>
      <c r="BK14" s="55"/>
      <c r="BL14" s="55"/>
      <c r="BM14" s="55"/>
      <c r="BN14" s="55"/>
      <c r="BO14" s="55"/>
      <c r="BP14" s="55"/>
      <c r="BQ14" s="55"/>
      <c r="BR14" s="55"/>
      <c r="BS14" s="55"/>
      <c r="BT14" s="55"/>
      <c r="BU14" s="55"/>
      <c r="BV14" s="55"/>
      <c r="BW14" s="55"/>
      <c r="BX14" s="55"/>
      <c r="BY14" s="55"/>
      <c r="BZ14" s="55"/>
      <c r="CA14" s="55"/>
      <c r="CB14" s="55"/>
      <c r="CC14" s="55"/>
      <c r="CD14" s="55"/>
      <c r="CE14" s="55"/>
      <c r="CF14" s="55"/>
      <c r="CG14" s="55"/>
      <c r="CH14" s="55"/>
      <c r="CI14" s="55"/>
      <c r="CJ14" s="55"/>
      <c r="CK14" s="55"/>
      <c r="CL14" s="55"/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5"/>
      <c r="DE14" s="55"/>
      <c r="DF14" s="55"/>
    </row>
    <row r="15" spans="1:110" s="55" customFormat="1" ht="18" customHeight="1" thickBot="1" x14ac:dyDescent="0.3">
      <c r="A15" s="50"/>
      <c r="B15" s="51"/>
      <c r="C15" s="51"/>
      <c r="D15" s="52"/>
      <c r="E15" s="52"/>
      <c r="F15" s="53"/>
      <c r="G15" s="52"/>
      <c r="H15" s="54"/>
      <c r="I15" s="52"/>
      <c r="J15" s="52"/>
      <c r="K15" s="52"/>
      <c r="L15" s="52"/>
      <c r="M15" s="52"/>
      <c r="N15" s="52"/>
      <c r="O15" s="52"/>
      <c r="P15" s="52"/>
    </row>
    <row r="16" spans="1:110" s="55" customFormat="1" ht="18" customHeight="1" x14ac:dyDescent="0.25">
      <c r="A16" s="50"/>
      <c r="B16" s="51"/>
      <c r="C16" s="51"/>
      <c r="D16" s="52"/>
      <c r="E16" s="148" t="s">
        <v>32</v>
      </c>
      <c r="F16" s="149"/>
      <c r="G16" s="52"/>
      <c r="H16" s="52"/>
      <c r="I16" s="52"/>
      <c r="J16" s="52"/>
      <c r="K16" s="52"/>
      <c r="L16" s="52"/>
      <c r="M16" s="52"/>
    </row>
    <row r="17" spans="1:16" s="55" customFormat="1" ht="18" customHeight="1" thickBot="1" x14ac:dyDescent="0.3">
      <c r="A17" s="50"/>
      <c r="B17" s="51"/>
      <c r="C17" s="51"/>
      <c r="D17" s="52"/>
      <c r="E17" s="97" t="s">
        <v>40</v>
      </c>
      <c r="F17" s="98" t="s">
        <v>41</v>
      </c>
      <c r="G17" s="52"/>
      <c r="H17" s="52"/>
      <c r="I17" s="52"/>
      <c r="J17" s="52"/>
      <c r="K17" s="52"/>
      <c r="L17" s="52"/>
      <c r="M17" s="52"/>
    </row>
    <row r="18" spans="1:16" s="55" customFormat="1" ht="18" customHeight="1" x14ac:dyDescent="0.25">
      <c r="A18" s="50"/>
      <c r="B18" s="51"/>
      <c r="C18" s="51"/>
      <c r="D18" s="88" t="s">
        <v>33</v>
      </c>
      <c r="E18" s="95">
        <f>SUM(D6:O6)</f>
        <v>0</v>
      </c>
      <c r="F18" s="96">
        <f>E18/F$3</f>
        <v>0</v>
      </c>
      <c r="G18" s="52"/>
      <c r="H18" s="52"/>
      <c r="I18" s="52"/>
      <c r="J18" s="52"/>
      <c r="K18" s="52"/>
      <c r="L18" s="52"/>
      <c r="M18" s="52"/>
    </row>
    <row r="19" spans="1:16" s="55" customFormat="1" ht="18" customHeight="1" x14ac:dyDescent="0.25">
      <c r="A19" s="50"/>
      <c r="B19" s="51"/>
      <c r="C19" s="51"/>
      <c r="D19" s="89" t="s">
        <v>36</v>
      </c>
      <c r="E19" s="87">
        <f>SUM(D8:O8)</f>
        <v>80000</v>
      </c>
      <c r="F19" s="93">
        <f t="shared" ref="F19:F22" si="0">E19/F$3</f>
        <v>8.947675114390434E-2</v>
      </c>
      <c r="G19" s="52"/>
      <c r="H19" s="52"/>
      <c r="I19" s="52"/>
      <c r="J19" s="52"/>
      <c r="K19" s="52"/>
      <c r="L19" s="52"/>
      <c r="M19" s="52"/>
    </row>
    <row r="20" spans="1:16" s="55" customFormat="1" ht="18" customHeight="1" x14ac:dyDescent="0.25">
      <c r="A20" s="50"/>
      <c r="B20" s="51"/>
      <c r="C20" s="51"/>
      <c r="D20" s="90" t="s">
        <v>37</v>
      </c>
      <c r="E20" s="86">
        <f>SUM(D10:O10)</f>
        <v>360000</v>
      </c>
      <c r="F20" s="92">
        <f t="shared" si="0"/>
        <v>0.40264538014756951</v>
      </c>
      <c r="G20" s="52"/>
      <c r="H20" s="52"/>
      <c r="I20" s="52"/>
      <c r="J20" s="52"/>
      <c r="K20" s="52"/>
      <c r="L20" s="52"/>
      <c r="M20" s="52"/>
    </row>
    <row r="21" spans="1:16" s="55" customFormat="1" ht="18" customHeight="1" x14ac:dyDescent="0.25">
      <c r="A21" s="50"/>
      <c r="B21" s="51"/>
      <c r="C21" s="51"/>
      <c r="D21" s="89" t="s">
        <v>38</v>
      </c>
      <c r="E21" s="87">
        <f>SUM(D12:O12)</f>
        <v>454087</v>
      </c>
      <c r="F21" s="93">
        <f t="shared" si="0"/>
        <v>0.50787786870852614</v>
      </c>
      <c r="G21" s="52"/>
      <c r="H21" s="52"/>
      <c r="I21" s="52"/>
      <c r="J21" s="52"/>
      <c r="K21" s="52"/>
      <c r="L21" s="52"/>
      <c r="M21" s="52"/>
    </row>
    <row r="22" spans="1:16" s="55" customFormat="1" ht="18" customHeight="1" thickBot="1" x14ac:dyDescent="0.3">
      <c r="A22" s="50"/>
      <c r="B22" s="51"/>
      <c r="C22" s="51"/>
      <c r="D22" s="90" t="s">
        <v>39</v>
      </c>
      <c r="E22" s="86">
        <f>SUM(D14:O14)</f>
        <v>0</v>
      </c>
      <c r="F22" s="92">
        <f t="shared" si="0"/>
        <v>0</v>
      </c>
      <c r="G22" s="52"/>
      <c r="H22" s="52"/>
      <c r="I22" s="52"/>
      <c r="J22" s="52"/>
      <c r="K22" s="52"/>
      <c r="L22" s="52"/>
      <c r="M22" s="52"/>
    </row>
    <row r="23" spans="1:16" s="55" customFormat="1" ht="18" customHeight="1" thickBot="1" x14ac:dyDescent="0.3">
      <c r="A23" s="50"/>
      <c r="B23" s="51"/>
      <c r="C23" s="51"/>
      <c r="D23" s="52"/>
      <c r="E23" s="91">
        <f>SUM(E18:E22)</f>
        <v>894087</v>
      </c>
      <c r="F23" s="94">
        <f>SUM(F18:F22)</f>
        <v>1</v>
      </c>
      <c r="G23" s="52"/>
      <c r="H23" s="52"/>
      <c r="I23" s="52"/>
      <c r="J23" s="52"/>
      <c r="K23" s="52"/>
      <c r="L23" s="52"/>
      <c r="M23" s="52"/>
    </row>
    <row r="24" spans="1:16" s="55" customFormat="1" ht="39.75" customHeight="1" x14ac:dyDescent="0.25">
      <c r="A24" s="50"/>
      <c r="B24" s="51"/>
      <c r="C24" s="51"/>
      <c r="D24" s="52"/>
      <c r="E24" s="140" t="str">
        <f>IF(F3=E23,"MIT Funds Awarded have been successfully used","MIT Funds Awarded and Projected MIT Funds don't match")</f>
        <v>MIT Funds Awarded have been successfully used</v>
      </c>
      <c r="F24" s="140"/>
      <c r="G24" s="52"/>
      <c r="H24" s="52"/>
      <c r="I24" s="52"/>
      <c r="J24" s="52"/>
      <c r="K24" s="52"/>
      <c r="L24" s="52"/>
      <c r="M24" s="52"/>
    </row>
    <row r="25" spans="1:16" s="55" customFormat="1" ht="18" customHeight="1" x14ac:dyDescent="0.25">
      <c r="A25" s="50"/>
      <c r="B25" s="51"/>
      <c r="C25" s="51"/>
      <c r="D25" s="52"/>
      <c r="E25" s="52"/>
      <c r="F25" s="53"/>
      <c r="G25" s="52"/>
      <c r="H25" s="54"/>
      <c r="I25" s="52"/>
      <c r="J25" s="52"/>
      <c r="K25" s="52"/>
      <c r="L25" s="52"/>
      <c r="M25" s="52"/>
      <c r="N25" s="52"/>
      <c r="O25" s="52"/>
      <c r="P25" s="52"/>
    </row>
    <row r="26" spans="1:16" s="55" customFormat="1" ht="18" customHeight="1" x14ac:dyDescent="0.25">
      <c r="A26" s="50"/>
      <c r="B26" s="56"/>
      <c r="C26" s="56"/>
      <c r="D26" s="57"/>
      <c r="E26" s="58"/>
      <c r="F26" s="59"/>
      <c r="G26" s="60"/>
      <c r="H26" s="61"/>
      <c r="I26" s="62"/>
    </row>
    <row r="27" spans="1:16" s="65" customFormat="1" ht="18" customHeight="1" x14ac:dyDescent="0.25">
      <c r="A27" s="64"/>
      <c r="B27" s="74"/>
      <c r="C27" s="75"/>
      <c r="F27" s="71"/>
      <c r="G27" s="72"/>
    </row>
    <row r="28" spans="1:16" s="65" customFormat="1" ht="18" customHeight="1" x14ac:dyDescent="0.25">
      <c r="A28" s="64"/>
      <c r="B28" s="74"/>
      <c r="C28" s="75"/>
      <c r="F28" s="71"/>
      <c r="G28" s="72"/>
    </row>
    <row r="29" spans="1:16" s="65" customFormat="1" ht="18" customHeight="1" x14ac:dyDescent="0.25">
      <c r="A29" s="64"/>
      <c r="B29" s="74"/>
      <c r="C29" s="75"/>
      <c r="F29" s="71"/>
      <c r="G29" s="72"/>
    </row>
    <row r="30" spans="1:16" s="65" customFormat="1" ht="18" customHeight="1" x14ac:dyDescent="0.25">
      <c r="A30" s="64"/>
      <c r="B30" s="74"/>
      <c r="C30" s="75"/>
      <c r="F30" s="71"/>
      <c r="G30" s="72"/>
    </row>
    <row r="31" spans="1:16" s="65" customFormat="1" ht="18" customHeight="1" x14ac:dyDescent="0.25">
      <c r="A31" s="64"/>
      <c r="B31" s="74"/>
      <c r="C31" s="75"/>
      <c r="F31" s="71"/>
      <c r="G31" s="72"/>
    </row>
    <row r="32" spans="1:16" s="65" customFormat="1" ht="18" customHeight="1" x14ac:dyDescent="0.25">
      <c r="A32" s="64"/>
      <c r="B32" s="74"/>
      <c r="C32" s="75"/>
      <c r="F32" s="71"/>
      <c r="G32" s="72"/>
    </row>
    <row r="33" spans="1:7" s="65" customFormat="1" ht="18" customHeight="1" x14ac:dyDescent="0.25">
      <c r="A33" s="64"/>
      <c r="B33" s="74"/>
      <c r="C33" s="75"/>
      <c r="F33" s="71"/>
      <c r="G33" s="72"/>
    </row>
    <row r="34" spans="1:7" s="65" customFormat="1" ht="18" customHeight="1" x14ac:dyDescent="0.25">
      <c r="A34" s="64"/>
      <c r="B34" s="74"/>
      <c r="C34" s="75"/>
      <c r="F34" s="71"/>
      <c r="G34" s="72"/>
    </row>
    <row r="35" spans="1:7" s="65" customFormat="1" ht="18" customHeight="1" x14ac:dyDescent="0.25">
      <c r="A35" s="64"/>
      <c r="B35" s="74"/>
      <c r="C35" s="75"/>
      <c r="F35" s="71"/>
      <c r="G35" s="72"/>
    </row>
    <row r="36" spans="1:7" s="65" customFormat="1" ht="18" customHeight="1" x14ac:dyDescent="0.25">
      <c r="A36" s="64"/>
      <c r="B36" s="74"/>
      <c r="C36" s="75"/>
      <c r="F36" s="71"/>
      <c r="G36" s="72"/>
    </row>
    <row r="37" spans="1:7" s="65" customFormat="1" ht="18" customHeight="1" x14ac:dyDescent="0.25">
      <c r="A37" s="64"/>
      <c r="B37" s="74"/>
      <c r="C37" s="75"/>
      <c r="F37" s="71"/>
      <c r="G37" s="72"/>
    </row>
    <row r="38" spans="1:7" s="65" customFormat="1" ht="18" customHeight="1" x14ac:dyDescent="0.25">
      <c r="A38" s="64"/>
      <c r="B38" s="74"/>
      <c r="C38" s="75"/>
      <c r="F38" s="71"/>
      <c r="G38" s="72"/>
    </row>
    <row r="39" spans="1:7" s="65" customFormat="1" ht="18" customHeight="1" x14ac:dyDescent="0.25">
      <c r="A39" s="64"/>
      <c r="B39" s="74"/>
      <c r="C39" s="75"/>
      <c r="F39" s="71"/>
      <c r="G39" s="72"/>
    </row>
    <row r="40" spans="1:7" s="65" customFormat="1" ht="18" customHeight="1" x14ac:dyDescent="0.25">
      <c r="A40" s="64"/>
      <c r="B40" s="74"/>
      <c r="C40" s="75"/>
      <c r="F40" s="71"/>
      <c r="G40" s="72"/>
    </row>
    <row r="41" spans="1:7" s="65" customFormat="1" ht="18" customHeight="1" x14ac:dyDescent="0.25">
      <c r="A41" s="64"/>
      <c r="B41" s="74"/>
      <c r="C41" s="75"/>
      <c r="F41" s="71"/>
      <c r="G41" s="72"/>
    </row>
    <row r="42" spans="1:7" s="65" customFormat="1" ht="18" customHeight="1" x14ac:dyDescent="0.25">
      <c r="A42" s="64"/>
      <c r="B42" s="74"/>
      <c r="C42" s="75"/>
      <c r="F42" s="71"/>
      <c r="G42" s="72"/>
    </row>
    <row r="43" spans="1:7" s="65" customFormat="1" ht="18" customHeight="1" x14ac:dyDescent="0.25">
      <c r="A43" s="64"/>
      <c r="B43" s="74"/>
      <c r="C43" s="75"/>
      <c r="F43" s="71"/>
      <c r="G43" s="72"/>
    </row>
    <row r="44" spans="1:7" s="65" customFormat="1" ht="18" customHeight="1" x14ac:dyDescent="0.25">
      <c r="A44" s="64"/>
      <c r="B44" s="74"/>
      <c r="C44" s="75"/>
      <c r="F44" s="71"/>
      <c r="G44" s="72"/>
    </row>
    <row r="45" spans="1:7" s="65" customFormat="1" ht="18" customHeight="1" x14ac:dyDescent="0.25">
      <c r="A45" s="64"/>
      <c r="B45" s="74"/>
      <c r="C45" s="75"/>
      <c r="F45" s="71"/>
      <c r="G45" s="72"/>
    </row>
    <row r="46" spans="1:7" s="65" customFormat="1" ht="18" customHeight="1" x14ac:dyDescent="0.25">
      <c r="A46" s="64"/>
      <c r="B46" s="74"/>
      <c r="C46" s="75"/>
      <c r="F46" s="71"/>
      <c r="G46" s="72"/>
    </row>
    <row r="47" spans="1:7" s="65" customFormat="1" ht="18" customHeight="1" x14ac:dyDescent="0.25">
      <c r="A47" s="64"/>
      <c r="B47" s="74"/>
      <c r="C47" s="75"/>
      <c r="F47" s="71"/>
      <c r="G47" s="72"/>
    </row>
    <row r="48" spans="1:7" s="65" customFormat="1" ht="18" customHeight="1" x14ac:dyDescent="0.25">
      <c r="A48" s="64"/>
      <c r="B48" s="74"/>
      <c r="C48" s="75"/>
      <c r="F48" s="71"/>
      <c r="G48" s="72"/>
    </row>
    <row r="49" spans="1:7" s="65" customFormat="1" ht="18" customHeight="1" x14ac:dyDescent="0.25">
      <c r="A49" s="64"/>
      <c r="B49" s="74"/>
      <c r="C49" s="75"/>
      <c r="F49" s="71"/>
      <c r="G49" s="72"/>
    </row>
    <row r="50" spans="1:7" s="65" customFormat="1" ht="18" customHeight="1" x14ac:dyDescent="0.25">
      <c r="A50" s="64"/>
      <c r="B50" s="74"/>
      <c r="C50" s="75"/>
      <c r="F50" s="71"/>
      <c r="G50" s="72"/>
    </row>
    <row r="51" spans="1:7" s="65" customFormat="1" ht="18" customHeight="1" x14ac:dyDescent="0.25">
      <c r="A51" s="64"/>
      <c r="B51" s="74"/>
      <c r="C51" s="75"/>
      <c r="F51" s="71"/>
      <c r="G51" s="72"/>
    </row>
    <row r="52" spans="1:7" s="65" customFormat="1" ht="18" customHeight="1" x14ac:dyDescent="0.25">
      <c r="A52" s="64"/>
      <c r="B52" s="74"/>
      <c r="C52" s="75"/>
      <c r="F52" s="71"/>
      <c r="G52" s="72"/>
    </row>
    <row r="53" spans="1:7" s="65" customFormat="1" ht="18" customHeight="1" x14ac:dyDescent="0.25">
      <c r="A53" s="64"/>
      <c r="B53" s="74"/>
      <c r="C53" s="75"/>
      <c r="F53" s="71"/>
      <c r="G53" s="72"/>
    </row>
    <row r="54" spans="1:7" s="65" customFormat="1" ht="18" customHeight="1" x14ac:dyDescent="0.25">
      <c r="A54" s="64"/>
      <c r="B54" s="74"/>
      <c r="C54" s="75"/>
      <c r="F54" s="71"/>
      <c r="G54" s="72"/>
    </row>
    <row r="55" spans="1:7" s="65" customFormat="1" ht="18" customHeight="1" x14ac:dyDescent="0.25">
      <c r="A55" s="64"/>
      <c r="B55" s="74"/>
      <c r="C55" s="75"/>
      <c r="F55" s="71"/>
      <c r="G55" s="72"/>
    </row>
    <row r="56" spans="1:7" s="65" customFormat="1" ht="18" customHeight="1" x14ac:dyDescent="0.25">
      <c r="A56" s="64"/>
      <c r="B56" s="74"/>
      <c r="C56" s="75"/>
      <c r="F56" s="71"/>
      <c r="G56" s="72"/>
    </row>
    <row r="57" spans="1:7" s="65" customFormat="1" ht="18" customHeight="1" x14ac:dyDescent="0.25">
      <c r="A57" s="64"/>
      <c r="B57" s="74"/>
      <c r="C57" s="75"/>
      <c r="F57" s="71"/>
      <c r="G57" s="72"/>
    </row>
    <row r="58" spans="1:7" s="65" customFormat="1" ht="18" customHeight="1" x14ac:dyDescent="0.25">
      <c r="A58" s="64"/>
      <c r="B58" s="74"/>
      <c r="C58" s="75"/>
      <c r="F58" s="71"/>
      <c r="G58" s="72"/>
    </row>
    <row r="59" spans="1:7" s="65" customFormat="1" ht="18" customHeight="1" x14ac:dyDescent="0.25">
      <c r="A59" s="64"/>
      <c r="B59" s="74"/>
      <c r="C59" s="75"/>
      <c r="F59" s="71"/>
      <c r="G59" s="72"/>
    </row>
    <row r="60" spans="1:7" s="65" customFormat="1" ht="18" customHeight="1" x14ac:dyDescent="0.25">
      <c r="A60" s="64"/>
      <c r="B60" s="74"/>
      <c r="C60" s="75"/>
      <c r="F60" s="71"/>
      <c r="G60" s="72"/>
    </row>
    <row r="61" spans="1:7" s="65" customFormat="1" ht="18" customHeight="1" x14ac:dyDescent="0.25">
      <c r="A61" s="64"/>
      <c r="B61" s="74"/>
      <c r="C61" s="75"/>
      <c r="F61" s="71"/>
      <c r="G61" s="72"/>
    </row>
    <row r="62" spans="1:7" s="65" customFormat="1" ht="18" customHeight="1" x14ac:dyDescent="0.25">
      <c r="A62" s="64"/>
      <c r="B62" s="74"/>
      <c r="C62" s="75"/>
      <c r="F62" s="71"/>
      <c r="G62" s="72"/>
    </row>
    <row r="63" spans="1:7" s="65" customFormat="1" ht="18" customHeight="1" x14ac:dyDescent="0.25">
      <c r="A63" s="64"/>
      <c r="B63" s="74"/>
      <c r="C63" s="75"/>
      <c r="F63" s="71"/>
      <c r="G63" s="72"/>
    </row>
    <row r="64" spans="1:7" s="65" customFormat="1" ht="18" customHeight="1" x14ac:dyDescent="0.25">
      <c r="A64" s="64"/>
      <c r="B64" s="74"/>
      <c r="C64" s="75"/>
      <c r="F64" s="71"/>
      <c r="G64" s="72"/>
    </row>
    <row r="65" spans="1:7" s="65" customFormat="1" ht="18" customHeight="1" x14ac:dyDescent="0.25">
      <c r="A65" s="64"/>
      <c r="B65" s="74"/>
      <c r="C65" s="75"/>
      <c r="F65" s="71"/>
      <c r="G65" s="72"/>
    </row>
    <row r="66" spans="1:7" s="65" customFormat="1" ht="18" customHeight="1" x14ac:dyDescent="0.25">
      <c r="A66" s="64"/>
      <c r="B66" s="74"/>
      <c r="C66" s="75"/>
      <c r="F66" s="71"/>
      <c r="G66" s="72"/>
    </row>
    <row r="67" spans="1:7" s="65" customFormat="1" ht="18" customHeight="1" x14ac:dyDescent="0.25">
      <c r="A67" s="64"/>
      <c r="B67" s="74"/>
      <c r="C67" s="75"/>
      <c r="F67" s="71"/>
      <c r="G67" s="72"/>
    </row>
  </sheetData>
  <mergeCells count="15">
    <mergeCell ref="B12:C12"/>
    <mergeCell ref="B11:C11"/>
    <mergeCell ref="B13:C13"/>
    <mergeCell ref="E24:F24"/>
    <mergeCell ref="B1:P1"/>
    <mergeCell ref="D2:E2"/>
    <mergeCell ref="D3:E3"/>
    <mergeCell ref="B5:C5"/>
    <mergeCell ref="B7:C7"/>
    <mergeCell ref="E16:F16"/>
    <mergeCell ref="B14:C14"/>
    <mergeCell ref="B6:C6"/>
    <mergeCell ref="B9:C9"/>
    <mergeCell ref="B8:C8"/>
    <mergeCell ref="B10:C10"/>
  </mergeCells>
  <phoneticPr fontId="12" type="noConversion"/>
  <conditionalFormatting sqref="C24:C3924">
    <cfRule type="containsText" dxfId="3" priority="4" operator="containsText" text="successfully">
      <formula>NOT(ISERROR(SEARCH("successfully",C24)))</formula>
    </cfRule>
  </conditionalFormatting>
  <conditionalFormatting sqref="C24:C25">
    <cfRule type="containsText" dxfId="2" priority="3" operator="containsText" text="don't">
      <formula>NOT(ISERROR(SEARCH("don't",C24)))</formula>
    </cfRule>
  </conditionalFormatting>
  <conditionalFormatting sqref="E24:F24">
    <cfRule type="containsText" dxfId="1" priority="1" operator="containsText" text="successfully">
      <formula>NOT(ISERROR(SEARCH("successfully",E24)))</formula>
    </cfRule>
    <cfRule type="containsText" dxfId="0" priority="2" operator="containsText" text="don't">
      <formula>NOT(ISERROR(SEARCH("don't",E24)))</formula>
    </cfRule>
  </conditionalFormatting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724F7-2DA5-4AF6-B59E-9FA2D2DED143}">
  <dimension ref="A1:I42"/>
  <sheetViews>
    <sheetView zoomScaleNormal="100" workbookViewId="0">
      <pane ySplit="5" topLeftCell="A6" activePane="bottomLeft" state="frozen"/>
      <selection pane="bottomLeft" activeCell="D3" sqref="D3:E3"/>
    </sheetView>
  </sheetViews>
  <sheetFormatPr defaultColWidth="8" defaultRowHeight="60" customHeight="1" x14ac:dyDescent="0.25"/>
  <cols>
    <col min="1" max="1" width="2.28515625" style="8" bestFit="1" customWidth="1"/>
    <col min="2" max="2" width="20.7109375" style="39" customWidth="1"/>
    <col min="3" max="3" width="19.7109375" style="40" customWidth="1"/>
    <col min="4" max="4" width="20.28515625" style="7" customWidth="1"/>
    <col min="5" max="5" width="21.5703125" style="7" customWidth="1"/>
    <col min="6" max="6" width="21.5703125" style="37" customWidth="1"/>
    <col min="7" max="7" width="21.5703125" style="38" customWidth="1"/>
    <col min="8" max="8" width="27.85546875" style="7" customWidth="1"/>
    <col min="9" max="9" width="48.140625" style="7" customWidth="1"/>
    <col min="10" max="16384" width="8" style="7"/>
  </cols>
  <sheetData>
    <row r="1" spans="1:9" ht="24.95" customHeight="1" x14ac:dyDescent="0.2">
      <c r="A1" s="1"/>
      <c r="B1" s="2"/>
      <c r="C1" s="3"/>
      <c r="D1" s="4"/>
      <c r="E1" s="5"/>
      <c r="F1" s="5"/>
      <c r="G1" s="5"/>
      <c r="H1" s="6"/>
    </row>
    <row r="2" spans="1:9" ht="42" customHeight="1" x14ac:dyDescent="0.25">
      <c r="B2" s="9" t="s">
        <v>0</v>
      </c>
      <c r="C2" s="10">
        <f>[1]Intro!C11</f>
        <v>44861</v>
      </c>
      <c r="D2" s="201" t="s">
        <v>2</v>
      </c>
      <c r="E2" s="202"/>
      <c r="F2" s="11">
        <v>47665</v>
      </c>
      <c r="G2" s="12">
        <v>44926</v>
      </c>
      <c r="H2" s="7" cm="1">
        <f t="array" ref="H2">_xlfn.IFS(G2&lt;44743,2021,G2&lt;45108,2022,G2&lt;45474,2023,G2&lt;45839,2024,G2&lt;46204,2025,G2&lt;46569,2026,G2&lt;46935,2027,G2&lt;47300,2028,G2&lt;47665,2029)</f>
        <v>2022</v>
      </c>
      <c r="I2" s="7" t="str">
        <f>"FY "&amp;H2&amp;"-"&amp;H2+1</f>
        <v>FY 2022-2023</v>
      </c>
    </row>
    <row r="3" spans="1:9" ht="42" customHeight="1" x14ac:dyDescent="0.25">
      <c r="A3" s="1"/>
      <c r="B3" s="13" t="s">
        <v>1</v>
      </c>
      <c r="C3" s="10">
        <f>[1]Intro!C12</f>
        <v>46321</v>
      </c>
      <c r="D3" s="203" t="s">
        <v>3</v>
      </c>
      <c r="E3" s="204"/>
      <c r="F3" s="14" t="s">
        <v>4</v>
      </c>
      <c r="G3" s="15" t="s">
        <v>5</v>
      </c>
      <c r="H3" s="7" t="str" cm="1">
        <f t="array" ref="H3">"(July 1, "&amp;_xlfn.IFS(G2&lt;44743,2021,G2&lt;45108,2022,G2&lt;45474,2023,G2&lt;45839,2024,G2&lt;46204,2025,G2&lt;46569,2026,G2&lt;46935,2027,G2&lt;47300,2028,G2&lt;47665,2029)&amp;" - June 30, "&amp;_xlfn.IFS(G2&lt;44743,2021,G2&lt;45108,2022,G2&lt;45474,2023,G2&lt;45839,2024,G2&lt;46204,2025,G2&lt;46569,2026,G2&lt;46935,2027,G2&lt;47300,2028,G2&lt;47665,2029)+1&amp;")"</f>
        <v>(July 1, 2022 - June 30, 2023)</v>
      </c>
      <c r="I3" s="7" t="str" cm="1">
        <f t="array" ref="I3">"FY "&amp;_xlfn.IFS(G2&lt;44743,2021,G2&lt;45108,2022,G2&lt;45474,2023,G2&lt;45839,2024,G2&lt;46204,2025,G2&lt;46569,2026,G2&lt;46935,2027,G2&lt;47300,2028,G2&lt;47665,2029)&amp;"-"&amp;_xlfn.IFS(G2&lt;44743,2021,G2&lt;45108,2022,G2&lt;45474,2023,G2&lt;45839,2024,G2&lt;46204,2025,G2&lt;46569,2026,G2&lt;46935,2027,G2&lt;47300,2028,G2&lt;47665,2029)+1</f>
        <v>FY 2022-2023</v>
      </c>
    </row>
    <row r="4" spans="1:9" ht="16.5" customHeight="1" x14ac:dyDescent="0.25">
      <c r="A4" s="16"/>
      <c r="B4" s="17">
        <v>45031</v>
      </c>
      <c r="C4" s="18"/>
      <c r="D4" s="19"/>
      <c r="E4" s="20"/>
      <c r="F4" s="20"/>
      <c r="G4" s="21"/>
      <c r="H4" s="20"/>
    </row>
    <row r="5" spans="1:9" s="25" customFormat="1" ht="39.75" customHeight="1" x14ac:dyDescent="0.25">
      <c r="A5" s="22"/>
      <c r="B5" s="205" t="s">
        <v>6</v>
      </c>
      <c r="C5" s="206"/>
      <c r="D5" s="23" t="s">
        <v>7</v>
      </c>
      <c r="E5" s="23" t="s">
        <v>8</v>
      </c>
      <c r="F5" s="24" t="s">
        <v>9</v>
      </c>
      <c r="G5" s="23" t="s">
        <v>10</v>
      </c>
      <c r="H5" s="205" t="s">
        <v>2</v>
      </c>
      <c r="I5" s="206"/>
    </row>
    <row r="6" spans="1:9" s="25" customFormat="1" ht="30" customHeight="1" x14ac:dyDescent="0.25">
      <c r="A6" s="26">
        <v>1</v>
      </c>
      <c r="B6" s="207" t="s">
        <v>11</v>
      </c>
      <c r="C6" s="208"/>
      <c r="D6" s="27" t="s">
        <v>12</v>
      </c>
      <c r="E6" s="28"/>
      <c r="F6" s="29"/>
      <c r="G6" s="30"/>
      <c r="H6" s="198" t="s">
        <v>13</v>
      </c>
      <c r="I6" s="199"/>
    </row>
    <row r="7" spans="1:9" s="25" customFormat="1" ht="36" customHeight="1" x14ac:dyDescent="0.25">
      <c r="A7" s="26">
        <v>2</v>
      </c>
      <c r="B7" s="197" t="s">
        <v>14</v>
      </c>
      <c r="C7" s="197"/>
      <c r="D7" s="31" t="s">
        <v>12</v>
      </c>
      <c r="E7" s="28"/>
      <c r="F7" s="32"/>
      <c r="G7" s="30"/>
      <c r="H7" s="198" t="s">
        <v>15</v>
      </c>
      <c r="I7" s="199"/>
    </row>
    <row r="8" spans="1:9" s="25" customFormat="1" ht="30" customHeight="1" x14ac:dyDescent="0.25">
      <c r="A8" s="26">
        <v>3</v>
      </c>
      <c r="B8" s="172" t="s">
        <v>16</v>
      </c>
      <c r="C8" s="200"/>
      <c r="D8" s="31" t="s">
        <v>12</v>
      </c>
      <c r="E8" s="28"/>
      <c r="F8" s="29"/>
      <c r="G8" s="30"/>
      <c r="H8" s="198" t="s">
        <v>13</v>
      </c>
      <c r="I8" s="199"/>
    </row>
    <row r="9" spans="1:9" s="25" customFormat="1" ht="30" customHeight="1" x14ac:dyDescent="0.25">
      <c r="A9" s="26">
        <v>4</v>
      </c>
      <c r="B9" s="197" t="s">
        <v>17</v>
      </c>
      <c r="C9" s="197"/>
      <c r="D9" s="31" t="s">
        <v>12</v>
      </c>
      <c r="E9" s="28"/>
      <c r="F9" s="29"/>
      <c r="G9" s="30"/>
      <c r="H9" s="198" t="s">
        <v>15</v>
      </c>
      <c r="I9" s="199"/>
    </row>
    <row r="10" spans="1:9" s="25" customFormat="1" ht="30" customHeight="1" x14ac:dyDescent="0.25">
      <c r="A10" s="179">
        <v>5</v>
      </c>
      <c r="B10" s="170" t="s">
        <v>18</v>
      </c>
      <c r="C10" s="171"/>
      <c r="D10" s="192" t="s">
        <v>12</v>
      </c>
      <c r="E10" s="28"/>
      <c r="F10" s="29"/>
      <c r="G10" s="30"/>
      <c r="H10" s="185" t="s">
        <v>19</v>
      </c>
      <c r="I10" s="186"/>
    </row>
    <row r="11" spans="1:9" s="25" customFormat="1" ht="30" customHeight="1" x14ac:dyDescent="0.25">
      <c r="A11" s="180"/>
      <c r="B11" s="172"/>
      <c r="C11" s="173"/>
      <c r="D11" s="193"/>
      <c r="E11" s="28"/>
      <c r="F11" s="29"/>
      <c r="G11" s="30"/>
      <c r="H11" s="187"/>
      <c r="I11" s="188"/>
    </row>
    <row r="12" spans="1:9" s="25" customFormat="1" ht="30" customHeight="1" x14ac:dyDescent="0.25">
      <c r="A12" s="180"/>
      <c r="B12" s="172"/>
      <c r="C12" s="173"/>
      <c r="D12" s="193"/>
      <c r="E12" s="28"/>
      <c r="F12" s="29"/>
      <c r="G12" s="30"/>
      <c r="H12" s="187"/>
      <c r="I12" s="188"/>
    </row>
    <row r="13" spans="1:9" s="25" customFormat="1" ht="30" customHeight="1" x14ac:dyDescent="0.25">
      <c r="A13" s="180"/>
      <c r="B13" s="172"/>
      <c r="C13" s="173"/>
      <c r="D13" s="193"/>
      <c r="E13" s="28"/>
      <c r="F13" s="29"/>
      <c r="G13" s="30"/>
      <c r="H13" s="187"/>
      <c r="I13" s="188"/>
    </row>
    <row r="14" spans="1:9" s="25" customFormat="1" ht="30" customHeight="1" x14ac:dyDescent="0.25">
      <c r="A14" s="181"/>
      <c r="B14" s="174"/>
      <c r="C14" s="175"/>
      <c r="D14" s="194"/>
      <c r="E14" s="28"/>
      <c r="F14" s="29"/>
      <c r="G14" s="30"/>
      <c r="H14" s="195"/>
      <c r="I14" s="196"/>
    </row>
    <row r="15" spans="1:9" s="25" customFormat="1" ht="30" customHeight="1" x14ac:dyDescent="0.25">
      <c r="A15" s="179">
        <v>6</v>
      </c>
      <c r="B15" s="170" t="s">
        <v>20</v>
      </c>
      <c r="C15" s="171"/>
      <c r="D15" s="192" t="s">
        <v>21</v>
      </c>
      <c r="E15" s="28"/>
      <c r="F15" s="32"/>
      <c r="G15" s="30"/>
      <c r="H15" s="185" t="s">
        <v>22</v>
      </c>
      <c r="I15" s="186"/>
    </row>
    <row r="16" spans="1:9" s="25" customFormat="1" ht="30" customHeight="1" x14ac:dyDescent="0.25">
      <c r="A16" s="180"/>
      <c r="B16" s="172"/>
      <c r="C16" s="173"/>
      <c r="D16" s="193"/>
      <c r="E16" s="28"/>
      <c r="F16" s="32"/>
      <c r="G16" s="30"/>
      <c r="H16" s="187"/>
      <c r="I16" s="188"/>
    </row>
    <row r="17" spans="1:9" s="25" customFormat="1" ht="30" customHeight="1" x14ac:dyDescent="0.25">
      <c r="A17" s="180"/>
      <c r="B17" s="172"/>
      <c r="C17" s="173"/>
      <c r="D17" s="193"/>
      <c r="E17" s="28"/>
      <c r="F17" s="32"/>
      <c r="G17" s="30"/>
      <c r="H17" s="187"/>
      <c r="I17" s="188"/>
    </row>
    <row r="18" spans="1:9" s="25" customFormat="1" ht="30" customHeight="1" x14ac:dyDescent="0.25">
      <c r="A18" s="180"/>
      <c r="B18" s="172"/>
      <c r="C18" s="173"/>
      <c r="D18" s="193"/>
      <c r="E18" s="28"/>
      <c r="F18" s="32"/>
      <c r="G18" s="30"/>
      <c r="H18" s="187"/>
      <c r="I18" s="188"/>
    </row>
    <row r="19" spans="1:9" s="25" customFormat="1" ht="30" customHeight="1" x14ac:dyDescent="0.25">
      <c r="A19" s="181"/>
      <c r="B19" s="174"/>
      <c r="C19" s="175"/>
      <c r="D19" s="194"/>
      <c r="E19" s="28"/>
      <c r="F19" s="32"/>
      <c r="G19" s="30"/>
      <c r="H19" s="195"/>
      <c r="I19" s="196"/>
    </row>
    <row r="20" spans="1:9" s="25" customFormat="1" ht="33" customHeight="1" x14ac:dyDescent="0.25">
      <c r="A20" s="179">
        <v>7</v>
      </c>
      <c r="B20" s="170" t="s">
        <v>23</v>
      </c>
      <c r="C20" s="171"/>
      <c r="D20" s="182" t="s">
        <v>24</v>
      </c>
      <c r="E20" s="28"/>
      <c r="F20" s="32"/>
      <c r="G20" s="30"/>
      <c r="H20" s="185" t="s">
        <v>25</v>
      </c>
      <c r="I20" s="186"/>
    </row>
    <row r="21" spans="1:9" s="25" customFormat="1" ht="33" customHeight="1" x14ac:dyDescent="0.25">
      <c r="A21" s="180"/>
      <c r="B21" s="172"/>
      <c r="C21" s="173"/>
      <c r="D21" s="183"/>
      <c r="E21" s="28"/>
      <c r="F21" s="29"/>
      <c r="G21" s="30"/>
      <c r="H21" s="187"/>
      <c r="I21" s="188"/>
    </row>
    <row r="22" spans="1:9" s="25" customFormat="1" ht="33" customHeight="1" x14ac:dyDescent="0.25">
      <c r="A22" s="181"/>
      <c r="B22" s="174"/>
      <c r="C22" s="175"/>
      <c r="D22" s="184"/>
      <c r="E22" s="28"/>
      <c r="F22" s="32"/>
      <c r="G22" s="30"/>
      <c r="H22" s="187"/>
      <c r="I22" s="188"/>
    </row>
    <row r="23" spans="1:9" ht="21" customHeight="1" x14ac:dyDescent="0.25">
      <c r="A23" s="179">
        <v>8</v>
      </c>
      <c r="B23" s="170" t="s">
        <v>26</v>
      </c>
      <c r="C23" s="171"/>
      <c r="D23" s="189" t="s">
        <v>27</v>
      </c>
      <c r="E23" s="162"/>
      <c r="F23" s="164"/>
      <c r="G23" s="166"/>
      <c r="H23" s="33" t="str" cm="1">
        <f t="array" ref="H23">"FY "&amp;_xlfn.IFS(C2&lt;44743,2021,C2&lt;45108,2022,C2&lt;45474,2023,C2&lt;45839,2024,C2&lt;46204,2025,C2&lt;46569,2026,C2&lt;46935,2027,C2&lt;47300,2028,C2&lt;47665,2029)&amp;"-"&amp;_xlfn.IFS(C2&lt;44743,2021,C2&lt;45108,2022,C2&lt;45474,2023,C2&lt;45839,2024,C2&lt;46204,2025,C2&lt;46569,2026,C2&lt;46935,2027,C2&lt;47300,2028,C2&lt;47665,2029)+1</f>
        <v>FY 2022-2023</v>
      </c>
      <c r="I23" s="160" t="s">
        <v>28</v>
      </c>
    </row>
    <row r="24" spans="1:9" ht="21" customHeight="1" x14ac:dyDescent="0.25">
      <c r="A24" s="180"/>
      <c r="B24" s="172"/>
      <c r="C24" s="173"/>
      <c r="D24" s="190"/>
      <c r="E24" s="163"/>
      <c r="F24" s="165"/>
      <c r="G24" s="167"/>
      <c r="H24" s="33" t="str" cm="1">
        <f t="array" ref="H24">"(July 1, "&amp;_xlfn.IFS(C2&lt;44743,2021,C2&lt;45108,2022,C2&lt;45474,2023,C2&lt;45839,2024,C2&lt;46204,2025,C2&lt;46569,2026,C2&lt;46935,2027,C2&lt;47300,2028,C2&lt;47665,2029)&amp;" - June 30, "&amp;_xlfn.IFS(C2&lt;44743,2021,C2&lt;45108,2022,C2&lt;45474,2023,C2&lt;45839,2024,C2&lt;46204,2025,C2&lt;46569,2026,C2&lt;46935,2027,C2&lt;47300,2028,C2&lt;47665,2029)+1&amp;")"</f>
        <v>(July 1, 2022 - June 30, 2023)</v>
      </c>
      <c r="I24" s="161"/>
    </row>
    <row r="25" spans="1:9" ht="21" customHeight="1" x14ac:dyDescent="0.25">
      <c r="A25" s="180"/>
      <c r="B25" s="172"/>
      <c r="C25" s="173"/>
      <c r="D25" s="190"/>
      <c r="E25" s="162"/>
      <c r="F25" s="164"/>
      <c r="G25" s="166"/>
      <c r="H25" s="33" t="str" cm="1">
        <f t="array" ref="H25">"FY "&amp;_xlfn.IFS(C2&lt;44743,2021,C2&lt;45108,2022,C2&lt;45474,2023,C2&lt;45839,2024,C2&lt;46204,2025,C2&lt;46569,2026,C2&lt;46935,2027,C2&lt;47300,2028,C2&lt;47665,2029)+1&amp;"-"&amp;_xlfn.IFS(C2&lt;44743,2021,C2&lt;45108,2022,C2&lt;45474,2023,C2&lt;45839,2024,C2&lt;46204,2025,C2&lt;46569,2026,C2&lt;46935,2027,C2&lt;47300,2028,C2&lt;47665,2029)+2</f>
        <v>FY 2023-2024</v>
      </c>
      <c r="I25" s="161"/>
    </row>
    <row r="26" spans="1:9" ht="21" customHeight="1" x14ac:dyDescent="0.25">
      <c r="A26" s="180"/>
      <c r="B26" s="172"/>
      <c r="C26" s="173"/>
      <c r="D26" s="190"/>
      <c r="E26" s="163"/>
      <c r="F26" s="165"/>
      <c r="G26" s="167"/>
      <c r="H26" s="33" t="str" cm="1">
        <f t="array" ref="H26">"(July 1, "&amp;_xlfn.IFS(C2&lt;44743,2021,C2&lt;45108,2022,C2&lt;45474,2023,C2&lt;45839,2024,C2&lt;46204,2025,C2&lt;46569,2026,C2&lt;46935,2027,C2&lt;47300,2028,C2&lt;47665,2029)+1&amp;" - June 30, "&amp;_xlfn.IFS(C2&lt;44743,2021,C2&lt;45108,2022,C2&lt;45474,2023,C2&lt;45839,2024,C2&lt;46204,2025,C2&lt;46569,2026,C2&lt;46935,2027,C2&lt;47300,2028,C2&lt;47665,2029)+2&amp;")"</f>
        <v>(July 1, 2023 - June 30, 2024)</v>
      </c>
      <c r="I26" s="161"/>
    </row>
    <row r="27" spans="1:9" ht="21" customHeight="1" x14ac:dyDescent="0.25">
      <c r="A27" s="180"/>
      <c r="B27" s="172"/>
      <c r="C27" s="173"/>
      <c r="D27" s="190"/>
      <c r="E27" s="162"/>
      <c r="F27" s="164"/>
      <c r="G27" s="166"/>
      <c r="H27" s="33" t="str" cm="1">
        <f t="array" ref="H27">"FY "&amp;_xlfn.IFS(C2&lt;44743,2021,C2&lt;45108,2022,C2&lt;45474,2023,C2&lt;45839,2024,C2&lt;46204,2025,C2&lt;46569,2026,C2&lt;46935,2027,C2&lt;47300,2028,C2&lt;47665,2029)+2&amp;"-"&amp;_xlfn.IFS(C2&lt;44743,2021,C2&lt;45108,2022,C2&lt;45474,2023,C2&lt;45839,2024,C2&lt;46204,2025,C2&lt;46569,2026,C2&lt;46935,2027,C2&lt;47300,2028,C2&lt;47665,2029)+3</f>
        <v>FY 2024-2025</v>
      </c>
      <c r="I27" s="161"/>
    </row>
    <row r="28" spans="1:9" ht="21" customHeight="1" x14ac:dyDescent="0.25">
      <c r="A28" s="180"/>
      <c r="B28" s="172"/>
      <c r="C28" s="173"/>
      <c r="D28" s="190"/>
      <c r="E28" s="163"/>
      <c r="F28" s="165"/>
      <c r="G28" s="167"/>
      <c r="H28" s="33" t="str" cm="1">
        <f t="array" ref="H28">"(July 1, "&amp;_xlfn.IFS(C2&lt;44743,2021,C2&lt;45108,2022,C2&lt;45474,2023,C2&lt;45839,2024,C2&lt;46204,2025,C2&lt;46569,2026,C2&lt;46935,2027,C2&lt;47300,2028,C2&lt;47665,2029)+2&amp;" - June 30, "&amp;_xlfn.IFS(C2&lt;44743,2021,C2&lt;45108,2022,C2&lt;45474,2023,C2&lt;45839,2024,C2&lt;46204,2025,C2&lt;46569,2026,C2&lt;46935,2027,C2&lt;47300,2028,C2&lt;47665,2029)+3&amp;")"</f>
        <v>(July 1, 2024 - June 30, 2025)</v>
      </c>
      <c r="I28" s="161"/>
    </row>
    <row r="29" spans="1:9" ht="21" customHeight="1" x14ac:dyDescent="0.25">
      <c r="A29" s="180"/>
      <c r="B29" s="172"/>
      <c r="C29" s="173"/>
      <c r="D29" s="190"/>
      <c r="E29" s="162"/>
      <c r="F29" s="164"/>
      <c r="G29" s="166"/>
      <c r="H29" s="33" t="str" cm="1">
        <f t="array" ref="H29">"FY "&amp;_xlfn.IFS(C2&lt;44743,2021,C2&lt;45108,2022,C2&lt;45474,2023,C2&lt;45839,2024,C2&lt;46204,2025,C2&lt;46569,2026,C2&lt;46935,2027,C2&lt;47300,2028,C2&lt;47665,2029)+3&amp;"-"&amp;_xlfn.IFS(C2&lt;44743,2021,C2&lt;45108,2022,C2&lt;45474,2023,C2&lt;45839,2024,C2&lt;46204,2025,C2&lt;46569,2026,C2&lt;46935,2027,C2&lt;47300,2028,C2&lt;47665,2029)+4</f>
        <v>FY 2025-2026</v>
      </c>
      <c r="I29" s="161"/>
    </row>
    <row r="30" spans="1:9" ht="21" customHeight="1" x14ac:dyDescent="0.25">
      <c r="A30" s="180"/>
      <c r="B30" s="172"/>
      <c r="C30" s="173"/>
      <c r="D30" s="190"/>
      <c r="E30" s="163"/>
      <c r="F30" s="165"/>
      <c r="G30" s="167"/>
      <c r="H30" s="33" t="str" cm="1">
        <f t="array" ref="H30">"(July 1, "&amp;_xlfn.IFS(C2&lt;44743,2021,C2&lt;45108,2022,C2&lt;45474,2023,C2&lt;45839,2024,C2&lt;46204,2025,C2&lt;46569,2026,C2&lt;46935,2027,C2&lt;47300,2028,C2&lt;47665,2029)+3&amp;" - June 30, "&amp;_xlfn.IFS(C2&lt;44743,2021,C2&lt;45108,2022,C2&lt;45474,2023,C2&lt;45839,2024,C2&lt;46204,2025,C2&lt;46569,2026,C2&lt;46935,2027,C2&lt;47300,2028,C2&lt;47665,2029)+4&amp;")"</f>
        <v>(July 1, 2025 - June 30, 2026)</v>
      </c>
      <c r="I30" s="161"/>
    </row>
    <row r="31" spans="1:9" ht="21" customHeight="1" x14ac:dyDescent="0.25">
      <c r="A31" s="180"/>
      <c r="B31" s="172"/>
      <c r="C31" s="173"/>
      <c r="D31" s="190"/>
      <c r="E31" s="162"/>
      <c r="F31" s="164"/>
      <c r="G31" s="166"/>
      <c r="H31" s="33" t="str" cm="1">
        <f t="array" ref="H31">"FY "&amp;_xlfn.IFS(C2&lt;44743,2021,C2&lt;45108,2022,C2&lt;45474,2023,C2&lt;45839,2024,C2&lt;46204,2025,C2&lt;46569,2026,C2&lt;46935,2027,C2&lt;47300,2028,C2&lt;47665,2029)+4&amp;"-"&amp;_xlfn.IFS(C2&lt;44743,2021,C2&lt;45108,2022,C2&lt;45474,2023,C2&lt;45839,2024,C2&lt;46204,2025,C2&lt;46569,2026,C2&lt;46935,2027,C2&lt;47300,2028,C2&lt;47665,2029)+5</f>
        <v>FY 2026-2027</v>
      </c>
      <c r="I31" s="161"/>
    </row>
    <row r="32" spans="1:9" ht="21" customHeight="1" x14ac:dyDescent="0.25">
      <c r="A32" s="180"/>
      <c r="B32" s="174"/>
      <c r="C32" s="175"/>
      <c r="D32" s="191"/>
      <c r="E32" s="163"/>
      <c r="F32" s="165"/>
      <c r="G32" s="167"/>
      <c r="H32" s="33" t="str" cm="1">
        <f t="array" ref="H32">"(July 1, "&amp;_xlfn.IFS(C2&lt;44743,2021,C2&lt;45108,2022,C2&lt;45474,2023,C2&lt;45839,2024,C2&lt;46204,2025,C2&lt;46569,2026,C2&lt;46935,2027,C2&lt;47300,2028,C2&lt;47665,2029)+4&amp;" - June 30, "&amp;_xlfn.IFS(C2&lt;44743,2021,C2&lt;45108,2022,C2&lt;45474,2023,C2&lt;45839,2024,C2&lt;46204,2025,C2&lt;46569,2026,C2&lt;46935,2027,C2&lt;47300,2028,C2&lt;47665,2029)+5&amp;")"</f>
        <v>(July 1, 2026 - June 30, 2027)</v>
      </c>
      <c r="I32" s="178"/>
    </row>
    <row r="33" spans="1:9" ht="33" customHeight="1" x14ac:dyDescent="0.25">
      <c r="A33" s="168">
        <v>9</v>
      </c>
      <c r="B33" s="170" t="s">
        <v>29</v>
      </c>
      <c r="C33" s="171"/>
      <c r="D33" s="176" t="s">
        <v>30</v>
      </c>
      <c r="E33" s="28"/>
      <c r="F33" s="28"/>
      <c r="G33" s="34"/>
      <c r="H33" s="33" cm="1">
        <f t="array" ref="H33:H41">EDATE(B4,_xlfn.SEQUENCE(9,1,0,6))</f>
        <v>45031</v>
      </c>
      <c r="I33" s="160" t="s">
        <v>31</v>
      </c>
    </row>
    <row r="34" spans="1:9" ht="33" customHeight="1" x14ac:dyDescent="0.25">
      <c r="A34" s="169"/>
      <c r="B34" s="172"/>
      <c r="C34" s="173"/>
      <c r="D34" s="177"/>
      <c r="E34" s="28"/>
      <c r="F34" s="28"/>
      <c r="G34" s="34"/>
      <c r="H34" s="33">
        <v>45214</v>
      </c>
      <c r="I34" s="161"/>
    </row>
    <row r="35" spans="1:9" ht="33" customHeight="1" x14ac:dyDescent="0.25">
      <c r="A35" s="169"/>
      <c r="B35" s="172"/>
      <c r="C35" s="173"/>
      <c r="D35" s="177"/>
      <c r="E35" s="28"/>
      <c r="F35" s="28"/>
      <c r="G35" s="34"/>
      <c r="H35" s="33">
        <v>45397</v>
      </c>
      <c r="I35" s="161"/>
    </row>
    <row r="36" spans="1:9" ht="33" customHeight="1" x14ac:dyDescent="0.25">
      <c r="A36" s="169"/>
      <c r="B36" s="172"/>
      <c r="C36" s="173"/>
      <c r="D36" s="177"/>
      <c r="E36" s="28"/>
      <c r="F36" s="28"/>
      <c r="G36" s="34"/>
      <c r="H36" s="33">
        <v>45580</v>
      </c>
      <c r="I36" s="161"/>
    </row>
    <row r="37" spans="1:9" ht="33" customHeight="1" x14ac:dyDescent="0.25">
      <c r="A37" s="169"/>
      <c r="B37" s="172"/>
      <c r="C37" s="173"/>
      <c r="D37" s="177"/>
      <c r="E37" s="28"/>
      <c r="F37" s="32"/>
      <c r="G37" s="34"/>
      <c r="H37" s="33">
        <v>45762</v>
      </c>
      <c r="I37" s="161"/>
    </row>
    <row r="38" spans="1:9" ht="33" customHeight="1" x14ac:dyDescent="0.25">
      <c r="A38" s="169"/>
      <c r="B38" s="172"/>
      <c r="C38" s="173"/>
      <c r="D38" s="177"/>
      <c r="E38" s="28"/>
      <c r="F38" s="32"/>
      <c r="G38" s="34"/>
      <c r="H38" s="33">
        <v>45945</v>
      </c>
      <c r="I38" s="161"/>
    </row>
    <row r="39" spans="1:9" ht="33" customHeight="1" x14ac:dyDescent="0.25">
      <c r="A39" s="169"/>
      <c r="B39" s="172"/>
      <c r="C39" s="173"/>
      <c r="D39" s="177"/>
      <c r="E39" s="28"/>
      <c r="F39" s="32"/>
      <c r="G39" s="34"/>
      <c r="H39" s="33">
        <v>46127</v>
      </c>
      <c r="I39" s="161"/>
    </row>
    <row r="40" spans="1:9" ht="33" customHeight="1" x14ac:dyDescent="0.25">
      <c r="A40" s="169"/>
      <c r="B40" s="172"/>
      <c r="C40" s="173"/>
      <c r="D40" s="177"/>
      <c r="E40" s="28"/>
      <c r="F40" s="32"/>
      <c r="G40" s="34"/>
      <c r="H40" s="33">
        <v>46310</v>
      </c>
      <c r="I40" s="161"/>
    </row>
    <row r="41" spans="1:9" ht="33" customHeight="1" x14ac:dyDescent="0.25">
      <c r="A41" s="169"/>
      <c r="B41" s="174"/>
      <c r="C41" s="175"/>
      <c r="D41" s="177"/>
      <c r="E41" s="28"/>
      <c r="F41" s="32"/>
      <c r="G41" s="34"/>
      <c r="H41" s="33">
        <v>46492</v>
      </c>
      <c r="I41" s="161"/>
    </row>
    <row r="42" spans="1:9" ht="60" customHeight="1" x14ac:dyDescent="0.25">
      <c r="A42" s="1"/>
      <c r="B42" s="35"/>
      <c r="C42" s="36"/>
    </row>
  </sheetData>
  <mergeCells count="47">
    <mergeCell ref="D2:E2"/>
    <mergeCell ref="D3:E3"/>
    <mergeCell ref="B5:C5"/>
    <mergeCell ref="H5:I5"/>
    <mergeCell ref="B6:C6"/>
    <mergeCell ref="H6:I6"/>
    <mergeCell ref="B7:C7"/>
    <mergeCell ref="H7:I7"/>
    <mergeCell ref="B8:C8"/>
    <mergeCell ref="H8:I8"/>
    <mergeCell ref="B9:C9"/>
    <mergeCell ref="H9:I9"/>
    <mergeCell ref="A10:A14"/>
    <mergeCell ref="B10:C14"/>
    <mergeCell ref="D10:D14"/>
    <mergeCell ref="H10:I14"/>
    <mergeCell ref="A15:A19"/>
    <mergeCell ref="B15:C19"/>
    <mergeCell ref="D15:D19"/>
    <mergeCell ref="H15:I19"/>
    <mergeCell ref="G29:G30"/>
    <mergeCell ref="A20:A22"/>
    <mergeCell ref="B20:C22"/>
    <mergeCell ref="D20:D22"/>
    <mergeCell ref="H20:I22"/>
    <mergeCell ref="A23:A32"/>
    <mergeCell ref="B23:C32"/>
    <mergeCell ref="D23:D32"/>
    <mergeCell ref="E23:E24"/>
    <mergeCell ref="F23:F24"/>
    <mergeCell ref="G23:G24"/>
    <mergeCell ref="I33:I41"/>
    <mergeCell ref="E31:E32"/>
    <mergeCell ref="F31:F32"/>
    <mergeCell ref="G31:G32"/>
    <mergeCell ref="A33:A41"/>
    <mergeCell ref="B33:C41"/>
    <mergeCell ref="D33:D41"/>
    <mergeCell ref="I23:I32"/>
    <mergeCell ref="E25:E26"/>
    <mergeCell ref="F25:F26"/>
    <mergeCell ref="G25:G26"/>
    <mergeCell ref="E27:E28"/>
    <mergeCell ref="F27:F28"/>
    <mergeCell ref="G27:G28"/>
    <mergeCell ref="E29:E30"/>
    <mergeCell ref="F29:F30"/>
  </mergeCells>
  <pageMargins left="0.25" right="0.25" top="0.75" bottom="0.75" header="0.3" footer="0.3"/>
  <pageSetup orientation="landscape" r:id="rId1"/>
  <rowBreaks count="1" manualBreakCount="1">
    <brk id="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C1" workbookViewId="0">
      <selection activeCell="D28" sqref="D28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0758ea5b-3113-4abf-9dfc-fb6cf0fcf54b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5AA5456EA92040AE817EFFF6FC025D" ma:contentTypeVersion="3" ma:contentTypeDescription="Create a new document." ma:contentTypeScope="" ma:versionID="33f83338de43df8e09039d56b5f892ea">
  <xsd:schema xmlns:xsd="http://www.w3.org/2001/XMLSchema" xmlns:xs="http://www.w3.org/2001/XMLSchema" xmlns:p="http://schemas.microsoft.com/office/2006/metadata/properties" xmlns:ns1="http://schemas.microsoft.com/sharepoint/v3" xmlns:ns2="fbc1e583-4cc5-4559-92e7-d003e38a266e" xmlns:ns3="0758ea5b-3113-4abf-9dfc-fb6cf0fcf54b" targetNamespace="http://schemas.microsoft.com/office/2006/metadata/properties" ma:root="true" ma:fieldsID="7b017454ed2ad37f11f7e746664772ac" ns1:_="" ns2:_="" ns3:_="">
    <xsd:import namespace="http://schemas.microsoft.com/sharepoint/v3"/>
    <xsd:import namespace="fbc1e583-4cc5-4559-92e7-d003e38a266e"/>
    <xsd:import namespace="0758ea5b-3113-4abf-9dfc-fb6cf0fcf54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3:Notes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c1e583-4cc5-4559-92e7-d003e38a266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58ea5b-3113-4abf-9dfc-fb6cf0fcf54b" elementFormDefault="qualified">
    <xsd:import namespace="http://schemas.microsoft.com/office/2006/documentManagement/types"/>
    <xsd:import namespace="http://schemas.microsoft.com/office/infopath/2007/PartnerControls"/>
    <xsd:element name="Notes0" ma:index="11" nillable="true" ma:displayName="Notes" ma:internalName="Notes0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EFF1BC-8747-42E0-8C58-29EEECA904A2}">
  <ds:schemaRefs>
    <ds:schemaRef ds:uri="http://schemas.microsoft.com/office/infopath/2007/PartnerControls"/>
    <ds:schemaRef ds:uri="http://purl.org/dc/terms/"/>
    <ds:schemaRef ds:uri="http://purl.org/dc/dcmitype/"/>
    <ds:schemaRef ds:uri="http://schemas.openxmlformats.org/package/2006/metadata/core-properties"/>
    <ds:schemaRef ds:uri="http://purl.org/dc/elements/1.1/"/>
    <ds:schemaRef ds:uri="fbc1e583-4cc5-4559-92e7-d003e38a266e"/>
    <ds:schemaRef ds:uri="http://schemas.microsoft.com/office/2006/documentManagement/types"/>
    <ds:schemaRef ds:uri="http://schemas.microsoft.com/office/2006/metadata/properties"/>
    <ds:schemaRef ds:uri="0758ea5b-3113-4abf-9dfc-fb6cf0fcf54b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E347277-CCAF-49E6-9318-95823686FC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bc1e583-4cc5-4559-92e7-d003e38a266e"/>
    <ds:schemaRef ds:uri="0758ea5b-3113-4abf-9dfc-fb6cf0fcf5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3158B5-7F09-46F2-9CC1-B0098340D2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Other</vt:lpstr>
      <vt:lpstr>Other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Kone, Arnaud</dc:creator>
  <cp:lastModifiedBy>Corbett</cp:lastModifiedBy>
  <dcterms:created xsi:type="dcterms:W3CDTF">2015-06-05T18:17:20Z</dcterms:created>
  <dcterms:modified xsi:type="dcterms:W3CDTF">2023-01-17T18:27:29Z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0x010100535AA5456EA92040AE817EFFF6FC025D</vt:lpwstr>
  </property>
</Properties>
</file>