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lowel\OneDrive\Documents\Documents\Clary Consulting Projects\City of Avon Park\AIPP Application\AIP Grant\"/>
    </mc:Choice>
  </mc:AlternateContent>
  <xr:revisionPtr revIDLastSave="0" documentId="8_{BFA6B39C-4D45-469B-833C-56908C172EAA}" xr6:coauthVersionLast="47" xr6:coauthVersionMax="47" xr10:uidLastSave="{00000000-0000-0000-0000-000000000000}"/>
  <bookViews>
    <workbookView xWindow="-90" yWindow="-90" windowWidth="19380" windowHeight="11460" tabRatio="602" activeTab="3" xr2:uid="{00000000-000D-0000-FFFF-FFFF00000000}"/>
  </bookViews>
  <sheets>
    <sheet name="PRABS" sheetId="5" r:id="rId1"/>
    <sheet name="Program-Level Data Entry" sheetId="1" r:id="rId2"/>
    <sheet name="Alternative Disbursement Sched" sheetId="4" r:id="rId3"/>
    <sheet name="Project-Level Data Entry" sheetId="3" r:id="rId4"/>
    <sheet name="Summary Analytical Sheet" sheetId="2" r:id="rId5"/>
  </sheets>
  <definedNames>
    <definedName name="_xlnm.Print_Area" localSheetId="1">'Program-Level Data Entry'!$A$1:$T$135</definedName>
    <definedName name="_xlnm.Print_Area" localSheetId="3">'Project-Level Data Entry'!$A$3:$B$44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7" i="3" l="1"/>
  <c r="F35" i="3"/>
  <c r="F33" i="3"/>
  <c r="F22" i="3"/>
  <c r="F20" i="3"/>
  <c r="F18" i="3"/>
  <c r="D23" i="3"/>
  <c r="C24" i="3"/>
  <c r="D24" i="3" s="1"/>
  <c r="F24" i="3"/>
  <c r="G24" i="3" s="1"/>
  <c r="C32" i="3"/>
  <c r="C31" i="3"/>
  <c r="D41" i="3"/>
  <c r="C21" i="3"/>
  <c r="C19" i="3"/>
  <c r="F39" i="3"/>
  <c r="G39" i="3" s="1"/>
  <c r="F38" i="3"/>
  <c r="G38" i="3" s="1"/>
  <c r="F36" i="3"/>
  <c r="G36" i="3" s="1"/>
  <c r="F32" i="3"/>
  <c r="G32" i="3" s="1"/>
  <c r="F42" i="3"/>
  <c r="G42" i="3" s="1"/>
  <c r="F19" i="3"/>
  <c r="G19" i="3" s="1"/>
  <c r="F21" i="3"/>
  <c r="G21" i="3" s="1"/>
  <c r="F8" i="5"/>
  <c r="D44" i="3" l="1"/>
  <c r="B25" i="4"/>
  <c r="B21" i="4"/>
  <c r="B13" i="4"/>
  <c r="B17" i="4"/>
  <c r="G122" i="1" l="1"/>
  <c r="F122" i="1"/>
  <c r="G113" i="1"/>
  <c r="F113" i="1"/>
  <c r="G98" i="1"/>
  <c r="F98" i="1"/>
  <c r="G87" i="1"/>
  <c r="F87" i="1"/>
  <c r="G53" i="1"/>
  <c r="F53" i="1"/>
  <c r="G44" i="1"/>
  <c r="F44" i="1"/>
  <c r="G29" i="1"/>
  <c r="F29" i="1"/>
  <c r="A4" i="4" l="1"/>
  <c r="A5" i="4"/>
  <c r="A6" i="4"/>
  <c r="A7" i="4"/>
  <c r="A8" i="4"/>
  <c r="A9" i="4"/>
  <c r="C12" i="4"/>
  <c r="D12" i="4"/>
  <c r="E12" i="4"/>
  <c r="F12" i="4"/>
  <c r="G12" i="4"/>
  <c r="H12" i="4"/>
  <c r="I12" i="4"/>
  <c r="J12" i="4"/>
  <c r="K12" i="4"/>
  <c r="L12" i="4"/>
  <c r="M12" i="4"/>
  <c r="N12" i="4"/>
  <c r="O12" i="4"/>
  <c r="P12" i="4"/>
  <c r="A14" i="4"/>
  <c r="A18" i="4" s="1"/>
  <c r="B14" i="4"/>
  <c r="B18" i="4"/>
  <c r="A19" i="4"/>
  <c r="A20" i="4"/>
  <c r="B22" i="4"/>
  <c r="A26" i="4"/>
  <c r="B26" i="4"/>
  <c r="A27" i="4"/>
  <c r="A28" i="4"/>
  <c r="A9" i="1"/>
  <c r="A10" i="1" s="1"/>
  <c r="A11" i="1" s="1"/>
  <c r="A12" i="1" s="1"/>
  <c r="A13" i="1" s="1"/>
  <c r="A16" i="1" s="1"/>
  <c r="A17" i="1" s="1"/>
  <c r="A18" i="1" s="1"/>
  <c r="A19" i="1" s="1"/>
  <c r="A20" i="1" s="1"/>
  <c r="A21" i="1" s="1"/>
  <c r="A22" i="1" s="1"/>
  <c r="A23" i="1" s="1"/>
  <c r="A24" i="1" s="1"/>
  <c r="A25" i="1" s="1"/>
  <c r="A30" i="1" s="1"/>
  <c r="A31" i="1" s="1"/>
  <c r="A32" i="1" s="1"/>
  <c r="A33" i="1" s="1"/>
  <c r="A34" i="1" s="1"/>
  <c r="A35" i="1" s="1"/>
  <c r="A36" i="1" s="1"/>
  <c r="A37" i="1" s="1"/>
  <c r="A38" i="1" s="1"/>
  <c r="A39" i="1" s="1"/>
  <c r="A40" i="1" s="1"/>
  <c r="A41" i="1" s="1"/>
  <c r="A42" i="1" s="1"/>
  <c r="A45" i="1" s="1"/>
  <c r="A46" i="1" s="1"/>
  <c r="A47" i="1" s="1"/>
  <c r="A48" i="1" s="1"/>
  <c r="A49" i="1" s="1"/>
  <c r="A50" i="1" s="1"/>
  <c r="A51" i="1" s="1"/>
  <c r="A54" i="1" s="1"/>
  <c r="A55" i="1" s="1"/>
  <c r="A56" i="1" s="1"/>
  <c r="A57" i="1" s="1"/>
  <c r="A58" i="1" s="1"/>
  <c r="A59" i="1" s="1"/>
  <c r="A61" i="1" s="1"/>
  <c r="A62" i="1" s="1"/>
  <c r="A88" i="1" s="1"/>
  <c r="A89" i="1" s="1"/>
  <c r="A90" i="1" s="1"/>
  <c r="A91" i="1" s="1"/>
  <c r="A92" i="1" s="1"/>
  <c r="A93" i="1" s="1"/>
  <c r="A94" i="1" s="1"/>
  <c r="A99" i="1" s="1"/>
  <c r="A100" i="1" s="1"/>
  <c r="A101" i="1" s="1"/>
  <c r="A102" i="1" s="1"/>
  <c r="A103" i="1" s="1"/>
  <c r="A104" i="1" s="1"/>
  <c r="A105" i="1" s="1"/>
  <c r="A106" i="1" s="1"/>
  <c r="A107" i="1" s="1"/>
  <c r="A108" i="1" s="1"/>
  <c r="A109" i="1" s="1"/>
  <c r="A110" i="1" s="1"/>
  <c r="A111" i="1" s="1"/>
  <c r="A114" i="1" s="1"/>
  <c r="A115" i="1" s="1"/>
  <c r="A116" i="1" s="1"/>
  <c r="A117" i="1" s="1"/>
  <c r="A118" i="1" s="1"/>
  <c r="A119" i="1" s="1"/>
  <c r="A120" i="1" s="1"/>
  <c r="A123" i="1" s="1"/>
  <c r="A124" i="1" s="1"/>
  <c r="A125" i="1" s="1"/>
  <c r="A126" i="1" s="1"/>
  <c r="A127" i="1" s="1"/>
  <c r="A128" i="1" s="1"/>
  <c r="A130" i="1" s="1"/>
  <c r="A131" i="1" s="1"/>
  <c r="H15" i="1"/>
  <c r="D16" i="1"/>
  <c r="D17" i="1"/>
  <c r="D18" i="1"/>
  <c r="D19" i="1"/>
  <c r="D20" i="1"/>
  <c r="D21" i="1"/>
  <c r="D22" i="1"/>
  <c r="D23" i="1"/>
  <c r="D24" i="1"/>
  <c r="D25" i="1"/>
  <c r="F26" i="1"/>
  <c r="F27" i="1" s="1"/>
  <c r="G26" i="1"/>
  <c r="G27" i="1" s="1"/>
  <c r="H26" i="1"/>
  <c r="I26" i="1"/>
  <c r="I27" i="1" s="1"/>
  <c r="J26" i="1"/>
  <c r="J27" i="1" s="1"/>
  <c r="K26" i="1"/>
  <c r="K27" i="1" s="1"/>
  <c r="L26" i="1"/>
  <c r="L27" i="1" s="1"/>
  <c r="M26" i="1"/>
  <c r="M27" i="1" s="1"/>
  <c r="N26" i="1"/>
  <c r="N27" i="1" s="1"/>
  <c r="O26" i="1"/>
  <c r="O27" i="1" s="1"/>
  <c r="P26" i="1"/>
  <c r="P27" i="1" s="1"/>
  <c r="Q26" i="1"/>
  <c r="Q27" i="1" s="1"/>
  <c r="R26" i="1"/>
  <c r="R27" i="1" s="1"/>
  <c r="S26" i="1"/>
  <c r="S27" i="1" s="1"/>
  <c r="T26" i="1"/>
  <c r="T27" i="1" s="1"/>
  <c r="C11" i="4"/>
  <c r="D30" i="1"/>
  <c r="D31" i="1"/>
  <c r="D32" i="1"/>
  <c r="D68" i="1" s="1"/>
  <c r="D33" i="1"/>
  <c r="D34" i="1"/>
  <c r="D35" i="1"/>
  <c r="D36" i="1"/>
  <c r="D37" i="1"/>
  <c r="D38" i="1"/>
  <c r="D39" i="1"/>
  <c r="D40" i="1"/>
  <c r="D41" i="1"/>
  <c r="D42" i="1"/>
  <c r="F43" i="1"/>
  <c r="G43" i="1"/>
  <c r="H43" i="1"/>
  <c r="I43" i="1"/>
  <c r="J43" i="1"/>
  <c r="K43" i="1"/>
  <c r="L43" i="1"/>
  <c r="M43" i="1"/>
  <c r="N43" i="1"/>
  <c r="O43" i="1"/>
  <c r="P43" i="1"/>
  <c r="Q43" i="1"/>
  <c r="R43" i="1"/>
  <c r="S43" i="1"/>
  <c r="T43" i="1"/>
  <c r="D45" i="1"/>
  <c r="D46" i="1"/>
  <c r="D47" i="1"/>
  <c r="D48" i="1"/>
  <c r="D49" i="1"/>
  <c r="D50" i="1"/>
  <c r="D51" i="1"/>
  <c r="F52" i="1"/>
  <c r="G52" i="1"/>
  <c r="H52" i="1"/>
  <c r="I52" i="1"/>
  <c r="J52" i="1"/>
  <c r="K52" i="1"/>
  <c r="L52" i="1"/>
  <c r="M52" i="1"/>
  <c r="N52" i="1"/>
  <c r="O52" i="1"/>
  <c r="P52" i="1"/>
  <c r="Q52" i="1"/>
  <c r="R52" i="1"/>
  <c r="S52" i="1"/>
  <c r="T52" i="1"/>
  <c r="D54" i="1"/>
  <c r="D55" i="1"/>
  <c r="D56" i="1"/>
  <c r="D57" i="1"/>
  <c r="D58" i="1"/>
  <c r="D59" i="1"/>
  <c r="B60" i="1"/>
  <c r="F60" i="1"/>
  <c r="G60" i="1"/>
  <c r="H60" i="1"/>
  <c r="I60" i="1"/>
  <c r="J60" i="1"/>
  <c r="K60" i="1"/>
  <c r="L60" i="1"/>
  <c r="M60" i="1"/>
  <c r="N60" i="1"/>
  <c r="O60" i="1"/>
  <c r="P60" i="1"/>
  <c r="Q60" i="1"/>
  <c r="R60" i="1"/>
  <c r="S60" i="1"/>
  <c r="T60" i="1"/>
  <c r="D61" i="1"/>
  <c r="D62" i="1"/>
  <c r="D65" i="1"/>
  <c r="F65" i="1"/>
  <c r="B88" i="1"/>
  <c r="B157" i="1" s="1"/>
  <c r="D88" i="1"/>
  <c r="B89" i="1"/>
  <c r="B158" i="1" s="1"/>
  <c r="D89" i="1"/>
  <c r="D90" i="1"/>
  <c r="B91" i="1"/>
  <c r="B160" i="1" s="1"/>
  <c r="D91" i="1"/>
  <c r="B92" i="1"/>
  <c r="B161" i="1" s="1"/>
  <c r="D92" i="1"/>
  <c r="B93" i="1"/>
  <c r="B162" i="1" s="1"/>
  <c r="D93" i="1"/>
  <c r="B94" i="1"/>
  <c r="B163" i="1" s="1"/>
  <c r="D94" i="1"/>
  <c r="F95" i="1"/>
  <c r="F96" i="1" s="1"/>
  <c r="G95" i="1"/>
  <c r="G96" i="1" s="1"/>
  <c r="H95" i="1"/>
  <c r="I95" i="1"/>
  <c r="I96" i="1" s="1"/>
  <c r="J95" i="1"/>
  <c r="J96" i="1" s="1"/>
  <c r="K95" i="1"/>
  <c r="K96" i="1" s="1"/>
  <c r="L95" i="1"/>
  <c r="M95" i="1"/>
  <c r="M96" i="1" s="1"/>
  <c r="N95" i="1"/>
  <c r="N96" i="1" s="1"/>
  <c r="O95" i="1"/>
  <c r="O96" i="1" s="1"/>
  <c r="P95" i="1"/>
  <c r="Q95" i="1"/>
  <c r="Q96" i="1" s="1"/>
  <c r="R95" i="1"/>
  <c r="R96" i="1" s="1"/>
  <c r="S95" i="1"/>
  <c r="S96" i="1" s="1"/>
  <c r="T95" i="1"/>
  <c r="G134" i="1"/>
  <c r="D99" i="1"/>
  <c r="D100" i="1"/>
  <c r="D101" i="1"/>
  <c r="D102" i="1"/>
  <c r="D103" i="1"/>
  <c r="D104" i="1"/>
  <c r="D105" i="1"/>
  <c r="D106" i="1"/>
  <c r="D107" i="1"/>
  <c r="D108" i="1"/>
  <c r="D109" i="1"/>
  <c r="D110" i="1"/>
  <c r="D111" i="1"/>
  <c r="F112" i="1"/>
  <c r="G112" i="1"/>
  <c r="H112" i="1"/>
  <c r="I112" i="1"/>
  <c r="J112" i="1"/>
  <c r="K112" i="1"/>
  <c r="L112" i="1"/>
  <c r="M112" i="1"/>
  <c r="N112" i="1"/>
  <c r="O112" i="1"/>
  <c r="P112" i="1"/>
  <c r="Q112" i="1"/>
  <c r="R112" i="1"/>
  <c r="S112" i="1"/>
  <c r="T112" i="1"/>
  <c r="D114" i="1"/>
  <c r="D115" i="1"/>
  <c r="D116" i="1"/>
  <c r="D117" i="1"/>
  <c r="D118" i="1"/>
  <c r="D119" i="1"/>
  <c r="D120" i="1"/>
  <c r="F121" i="1"/>
  <c r="G121" i="1"/>
  <c r="H121" i="1"/>
  <c r="I121" i="1"/>
  <c r="J121" i="1"/>
  <c r="K121" i="1"/>
  <c r="L121" i="1"/>
  <c r="M121" i="1"/>
  <c r="N121" i="1"/>
  <c r="O121" i="1"/>
  <c r="P121" i="1"/>
  <c r="Q121" i="1"/>
  <c r="R121" i="1"/>
  <c r="S121" i="1"/>
  <c r="T121" i="1"/>
  <c r="D123" i="1"/>
  <c r="D124" i="1"/>
  <c r="D125" i="1"/>
  <c r="D126" i="1"/>
  <c r="D127" i="1"/>
  <c r="D128" i="1"/>
  <c r="B129" i="1"/>
  <c r="F129" i="1"/>
  <c r="G129" i="1"/>
  <c r="H129" i="1"/>
  <c r="I129" i="1"/>
  <c r="J129" i="1"/>
  <c r="K129" i="1"/>
  <c r="L129" i="1"/>
  <c r="M129" i="1"/>
  <c r="N129" i="1"/>
  <c r="O129" i="1"/>
  <c r="P129" i="1"/>
  <c r="Q129" i="1"/>
  <c r="R129" i="1"/>
  <c r="S129" i="1"/>
  <c r="T129" i="1"/>
  <c r="D130" i="1"/>
  <c r="D131" i="1"/>
  <c r="D134" i="1"/>
  <c r="F134" i="1"/>
  <c r="H156" i="1"/>
  <c r="I156" i="1" s="1"/>
  <c r="F157" i="1"/>
  <c r="G157" i="1"/>
  <c r="H157" i="1"/>
  <c r="I157" i="1"/>
  <c r="J157" i="1"/>
  <c r="K157" i="1"/>
  <c r="L157" i="1"/>
  <c r="M157" i="1"/>
  <c r="N157" i="1"/>
  <c r="O157" i="1"/>
  <c r="P157" i="1"/>
  <c r="Q157" i="1"/>
  <c r="R157" i="1"/>
  <c r="S157" i="1"/>
  <c r="T157" i="1"/>
  <c r="F158" i="1"/>
  <c r="G158" i="1"/>
  <c r="H158" i="1"/>
  <c r="I158" i="1"/>
  <c r="J158" i="1"/>
  <c r="K158" i="1"/>
  <c r="L158" i="1"/>
  <c r="M158" i="1"/>
  <c r="N158" i="1"/>
  <c r="O158" i="1"/>
  <c r="P158" i="1"/>
  <c r="Q158" i="1"/>
  <c r="R158" i="1"/>
  <c r="S158" i="1"/>
  <c r="T158" i="1"/>
  <c r="B159" i="1"/>
  <c r="F159" i="1"/>
  <c r="G159" i="1"/>
  <c r="H159" i="1"/>
  <c r="I159" i="1"/>
  <c r="J159" i="1"/>
  <c r="K159" i="1"/>
  <c r="L159" i="1"/>
  <c r="M159" i="1"/>
  <c r="N159" i="1"/>
  <c r="O159" i="1"/>
  <c r="P159" i="1"/>
  <c r="Q159" i="1"/>
  <c r="R159" i="1"/>
  <c r="S159" i="1"/>
  <c r="T159" i="1"/>
  <c r="F160" i="1"/>
  <c r="G160" i="1"/>
  <c r="H160" i="1"/>
  <c r="I160" i="1"/>
  <c r="J160" i="1"/>
  <c r="K160" i="1"/>
  <c r="L160" i="1"/>
  <c r="M160" i="1"/>
  <c r="N160" i="1"/>
  <c r="O160" i="1"/>
  <c r="P160" i="1"/>
  <c r="Q160" i="1"/>
  <c r="R160" i="1"/>
  <c r="S160" i="1"/>
  <c r="T160" i="1"/>
  <c r="F161" i="1"/>
  <c r="G161" i="1"/>
  <c r="H161" i="1"/>
  <c r="I161" i="1"/>
  <c r="J161" i="1"/>
  <c r="K161" i="1"/>
  <c r="L161" i="1"/>
  <c r="M161" i="1"/>
  <c r="N161" i="1"/>
  <c r="O161" i="1"/>
  <c r="P161" i="1"/>
  <c r="Q161" i="1"/>
  <c r="R161" i="1"/>
  <c r="S161" i="1"/>
  <c r="T161" i="1"/>
  <c r="F162" i="1"/>
  <c r="G162" i="1"/>
  <c r="H162" i="1"/>
  <c r="I162" i="1"/>
  <c r="J162" i="1"/>
  <c r="K162" i="1"/>
  <c r="L162" i="1"/>
  <c r="M162" i="1"/>
  <c r="N162" i="1"/>
  <c r="O162" i="1"/>
  <c r="P162" i="1"/>
  <c r="Q162" i="1"/>
  <c r="R162" i="1"/>
  <c r="S162" i="1"/>
  <c r="T162" i="1"/>
  <c r="F163" i="1"/>
  <c r="G163" i="1"/>
  <c r="H163" i="1"/>
  <c r="I163" i="1"/>
  <c r="J163" i="1"/>
  <c r="K163" i="1"/>
  <c r="L163" i="1"/>
  <c r="M163" i="1"/>
  <c r="N163" i="1"/>
  <c r="O163" i="1"/>
  <c r="P163" i="1"/>
  <c r="Q163" i="1"/>
  <c r="R163" i="1"/>
  <c r="S163" i="1"/>
  <c r="T163" i="1"/>
  <c r="E167" i="1"/>
  <c r="G167" i="1"/>
  <c r="G203" i="1" s="1"/>
  <c r="F168" i="1"/>
  <c r="G168" i="1"/>
  <c r="H168" i="1"/>
  <c r="I168" i="1"/>
  <c r="J168" i="1"/>
  <c r="K168" i="1"/>
  <c r="L168" i="1"/>
  <c r="M168" i="1"/>
  <c r="N168" i="1"/>
  <c r="O168" i="1"/>
  <c r="P168" i="1"/>
  <c r="Q168" i="1"/>
  <c r="R168" i="1"/>
  <c r="S168" i="1"/>
  <c r="T168" i="1"/>
  <c r="F169" i="1"/>
  <c r="G169" i="1"/>
  <c r="H169" i="1"/>
  <c r="I169" i="1"/>
  <c r="J169" i="1"/>
  <c r="K169" i="1"/>
  <c r="L169" i="1"/>
  <c r="M169" i="1"/>
  <c r="N169" i="1"/>
  <c r="O169" i="1"/>
  <c r="P169" i="1"/>
  <c r="Q169" i="1"/>
  <c r="R169" i="1"/>
  <c r="S169" i="1"/>
  <c r="T169" i="1"/>
  <c r="F170" i="1"/>
  <c r="G170" i="1"/>
  <c r="H170" i="1"/>
  <c r="I170" i="1"/>
  <c r="J170" i="1"/>
  <c r="K170" i="1"/>
  <c r="L170" i="1"/>
  <c r="M170" i="1"/>
  <c r="N170" i="1"/>
  <c r="O170" i="1"/>
  <c r="P170" i="1"/>
  <c r="Q170" i="1"/>
  <c r="R170" i="1"/>
  <c r="S170" i="1"/>
  <c r="T170" i="1"/>
  <c r="F171" i="1"/>
  <c r="G171" i="1"/>
  <c r="H171" i="1"/>
  <c r="I171" i="1"/>
  <c r="J171" i="1"/>
  <c r="K171" i="1"/>
  <c r="L171" i="1"/>
  <c r="M171" i="1"/>
  <c r="N171" i="1"/>
  <c r="O171" i="1"/>
  <c r="P171" i="1"/>
  <c r="Q171" i="1"/>
  <c r="R171" i="1"/>
  <c r="S171" i="1"/>
  <c r="T171" i="1"/>
  <c r="F172" i="1"/>
  <c r="G172" i="1"/>
  <c r="H172" i="1"/>
  <c r="I172" i="1"/>
  <c r="J172" i="1"/>
  <c r="K172" i="1"/>
  <c r="L172" i="1"/>
  <c r="M172" i="1"/>
  <c r="N172" i="1"/>
  <c r="O172" i="1"/>
  <c r="P172" i="1"/>
  <c r="Q172" i="1"/>
  <c r="R172" i="1"/>
  <c r="S172" i="1"/>
  <c r="T172" i="1"/>
  <c r="F173" i="1"/>
  <c r="G173" i="1"/>
  <c r="H173" i="1"/>
  <c r="I173" i="1"/>
  <c r="J173" i="1"/>
  <c r="K173" i="1"/>
  <c r="L173" i="1"/>
  <c r="M173" i="1"/>
  <c r="N173" i="1"/>
  <c r="O173" i="1"/>
  <c r="P173" i="1"/>
  <c r="Q173" i="1"/>
  <c r="R173" i="1"/>
  <c r="S173" i="1"/>
  <c r="T173" i="1"/>
  <c r="F174" i="1"/>
  <c r="G174" i="1"/>
  <c r="H174" i="1"/>
  <c r="I174" i="1"/>
  <c r="J174" i="1"/>
  <c r="K174" i="1"/>
  <c r="L174" i="1"/>
  <c r="M174" i="1"/>
  <c r="N174" i="1"/>
  <c r="O174" i="1"/>
  <c r="P174" i="1"/>
  <c r="Q174" i="1"/>
  <c r="R174" i="1"/>
  <c r="S174" i="1"/>
  <c r="T174" i="1"/>
  <c r="F175" i="1"/>
  <c r="G175" i="1"/>
  <c r="H175" i="1"/>
  <c r="I175" i="1"/>
  <c r="J175" i="1"/>
  <c r="K175" i="1"/>
  <c r="L175" i="1"/>
  <c r="M175" i="1"/>
  <c r="N175" i="1"/>
  <c r="O175" i="1"/>
  <c r="P175" i="1"/>
  <c r="Q175" i="1"/>
  <c r="R175" i="1"/>
  <c r="S175" i="1"/>
  <c r="T175" i="1"/>
  <c r="F176" i="1"/>
  <c r="G176" i="1"/>
  <c r="H176" i="1"/>
  <c r="I176" i="1"/>
  <c r="J176" i="1"/>
  <c r="K176" i="1"/>
  <c r="L176" i="1"/>
  <c r="M176" i="1"/>
  <c r="N176" i="1"/>
  <c r="O176" i="1"/>
  <c r="P176" i="1"/>
  <c r="Q176" i="1"/>
  <c r="R176" i="1"/>
  <c r="S176" i="1"/>
  <c r="T176" i="1"/>
  <c r="F177" i="1"/>
  <c r="G177" i="1"/>
  <c r="H177" i="1"/>
  <c r="I177" i="1"/>
  <c r="J177" i="1"/>
  <c r="K177" i="1"/>
  <c r="L177" i="1"/>
  <c r="M177" i="1"/>
  <c r="N177" i="1"/>
  <c r="O177" i="1"/>
  <c r="P177" i="1"/>
  <c r="Q177" i="1"/>
  <c r="R177" i="1"/>
  <c r="S177" i="1"/>
  <c r="T177" i="1"/>
  <c r="F178" i="1"/>
  <c r="G178" i="1"/>
  <c r="H178" i="1"/>
  <c r="I178" i="1"/>
  <c r="J178" i="1"/>
  <c r="K178" i="1"/>
  <c r="L178" i="1"/>
  <c r="M178" i="1"/>
  <c r="N178" i="1"/>
  <c r="O178" i="1"/>
  <c r="P178" i="1"/>
  <c r="Q178" i="1"/>
  <c r="R178" i="1"/>
  <c r="S178" i="1"/>
  <c r="T178" i="1"/>
  <c r="F179" i="1"/>
  <c r="G179" i="1"/>
  <c r="H179" i="1"/>
  <c r="I179" i="1"/>
  <c r="J179" i="1"/>
  <c r="K179" i="1"/>
  <c r="L179" i="1"/>
  <c r="M179" i="1"/>
  <c r="N179" i="1"/>
  <c r="O179" i="1"/>
  <c r="P179" i="1"/>
  <c r="Q179" i="1"/>
  <c r="R179" i="1"/>
  <c r="S179" i="1"/>
  <c r="T179" i="1"/>
  <c r="F180" i="1"/>
  <c r="G180" i="1"/>
  <c r="H180" i="1"/>
  <c r="I180" i="1"/>
  <c r="J180" i="1"/>
  <c r="K180" i="1"/>
  <c r="L180" i="1"/>
  <c r="M180" i="1"/>
  <c r="N180" i="1"/>
  <c r="O180" i="1"/>
  <c r="P180" i="1"/>
  <c r="Q180" i="1"/>
  <c r="R180" i="1"/>
  <c r="S180" i="1"/>
  <c r="T180" i="1"/>
  <c r="F183" i="1"/>
  <c r="G183" i="1"/>
  <c r="H183" i="1"/>
  <c r="I183" i="1"/>
  <c r="J183" i="1"/>
  <c r="K183" i="1"/>
  <c r="L183" i="1"/>
  <c r="M183" i="1"/>
  <c r="N183" i="1"/>
  <c r="O183" i="1"/>
  <c r="P183" i="1"/>
  <c r="Q183" i="1"/>
  <c r="R183" i="1"/>
  <c r="S183" i="1"/>
  <c r="T183" i="1"/>
  <c r="F184" i="1"/>
  <c r="G184" i="1"/>
  <c r="H184" i="1"/>
  <c r="I184" i="1"/>
  <c r="J184" i="1"/>
  <c r="K184" i="1"/>
  <c r="L184" i="1"/>
  <c r="M184" i="1"/>
  <c r="N184" i="1"/>
  <c r="O184" i="1"/>
  <c r="P184" i="1"/>
  <c r="Q184" i="1"/>
  <c r="R184" i="1"/>
  <c r="S184" i="1"/>
  <c r="T184" i="1"/>
  <c r="F185" i="1"/>
  <c r="G185" i="1"/>
  <c r="H185" i="1"/>
  <c r="I185" i="1"/>
  <c r="J185" i="1"/>
  <c r="K185" i="1"/>
  <c r="L185" i="1"/>
  <c r="M185" i="1"/>
  <c r="N185" i="1"/>
  <c r="O185" i="1"/>
  <c r="P185" i="1"/>
  <c r="Q185" i="1"/>
  <c r="R185" i="1"/>
  <c r="S185" i="1"/>
  <c r="T185" i="1"/>
  <c r="F186" i="1"/>
  <c r="G186" i="1"/>
  <c r="H186" i="1"/>
  <c r="I186" i="1"/>
  <c r="J186" i="1"/>
  <c r="K186" i="1"/>
  <c r="L186" i="1"/>
  <c r="M186" i="1"/>
  <c r="N186" i="1"/>
  <c r="O186" i="1"/>
  <c r="P186" i="1"/>
  <c r="Q186" i="1"/>
  <c r="R186" i="1"/>
  <c r="S186" i="1"/>
  <c r="T186" i="1"/>
  <c r="F187" i="1"/>
  <c r="G187" i="1"/>
  <c r="H187" i="1"/>
  <c r="I187" i="1"/>
  <c r="J187" i="1"/>
  <c r="K187" i="1"/>
  <c r="L187" i="1"/>
  <c r="M187" i="1"/>
  <c r="N187" i="1"/>
  <c r="O187" i="1"/>
  <c r="P187" i="1"/>
  <c r="Q187" i="1"/>
  <c r="R187" i="1"/>
  <c r="S187" i="1"/>
  <c r="T187" i="1"/>
  <c r="F188" i="1"/>
  <c r="G188" i="1"/>
  <c r="H188" i="1"/>
  <c r="I188" i="1"/>
  <c r="J188" i="1"/>
  <c r="K188" i="1"/>
  <c r="L188" i="1"/>
  <c r="M188" i="1"/>
  <c r="N188" i="1"/>
  <c r="O188" i="1"/>
  <c r="P188" i="1"/>
  <c r="Q188" i="1"/>
  <c r="R188" i="1"/>
  <c r="S188" i="1"/>
  <c r="T188" i="1"/>
  <c r="F189" i="1"/>
  <c r="G189" i="1"/>
  <c r="H189" i="1"/>
  <c r="I189" i="1"/>
  <c r="J189" i="1"/>
  <c r="K189" i="1"/>
  <c r="L189" i="1"/>
  <c r="M189" i="1"/>
  <c r="N189" i="1"/>
  <c r="O189" i="1"/>
  <c r="P189" i="1"/>
  <c r="Q189" i="1"/>
  <c r="R189" i="1"/>
  <c r="S189" i="1"/>
  <c r="T189" i="1"/>
  <c r="F192" i="1"/>
  <c r="G192" i="1"/>
  <c r="H192" i="1"/>
  <c r="I192" i="1"/>
  <c r="J192" i="1"/>
  <c r="K192" i="1"/>
  <c r="L192" i="1"/>
  <c r="M192" i="1"/>
  <c r="N192" i="1"/>
  <c r="O192" i="1"/>
  <c r="P192" i="1"/>
  <c r="Q192" i="1"/>
  <c r="R192" i="1"/>
  <c r="S192" i="1"/>
  <c r="T192" i="1"/>
  <c r="F193" i="1"/>
  <c r="G193" i="1"/>
  <c r="H193" i="1"/>
  <c r="I193" i="1"/>
  <c r="J193" i="1"/>
  <c r="K193" i="1"/>
  <c r="L193" i="1"/>
  <c r="M193" i="1"/>
  <c r="N193" i="1"/>
  <c r="O193" i="1"/>
  <c r="P193" i="1"/>
  <c r="Q193" i="1"/>
  <c r="R193" i="1"/>
  <c r="S193" i="1"/>
  <c r="T193" i="1"/>
  <c r="F194" i="1"/>
  <c r="G194" i="1"/>
  <c r="H194" i="1"/>
  <c r="I194" i="1"/>
  <c r="J194" i="1"/>
  <c r="K194" i="1"/>
  <c r="L194" i="1"/>
  <c r="M194" i="1"/>
  <c r="N194" i="1"/>
  <c r="O194" i="1"/>
  <c r="P194" i="1"/>
  <c r="Q194" i="1"/>
  <c r="R194" i="1"/>
  <c r="S194" i="1"/>
  <c r="T194" i="1"/>
  <c r="F195" i="1"/>
  <c r="G195" i="1"/>
  <c r="H195" i="1"/>
  <c r="I195" i="1"/>
  <c r="J195" i="1"/>
  <c r="K195" i="1"/>
  <c r="L195" i="1"/>
  <c r="M195" i="1"/>
  <c r="N195" i="1"/>
  <c r="O195" i="1"/>
  <c r="P195" i="1"/>
  <c r="Q195" i="1"/>
  <c r="R195" i="1"/>
  <c r="S195" i="1"/>
  <c r="T195" i="1"/>
  <c r="F196" i="1"/>
  <c r="G196" i="1"/>
  <c r="H196" i="1"/>
  <c r="I196" i="1"/>
  <c r="J196" i="1"/>
  <c r="K196" i="1"/>
  <c r="L196" i="1"/>
  <c r="M196" i="1"/>
  <c r="N196" i="1"/>
  <c r="O196" i="1"/>
  <c r="P196" i="1"/>
  <c r="Q196" i="1"/>
  <c r="R196" i="1"/>
  <c r="S196" i="1"/>
  <c r="T196" i="1"/>
  <c r="F197" i="1"/>
  <c r="G197" i="1"/>
  <c r="H197" i="1"/>
  <c r="I197" i="1"/>
  <c r="J197" i="1"/>
  <c r="K197" i="1"/>
  <c r="L197" i="1"/>
  <c r="M197" i="1"/>
  <c r="N197" i="1"/>
  <c r="O197" i="1"/>
  <c r="P197" i="1"/>
  <c r="Q197" i="1"/>
  <c r="R197" i="1"/>
  <c r="S197" i="1"/>
  <c r="T197" i="1"/>
  <c r="B198" i="1"/>
  <c r="F199" i="1"/>
  <c r="G199" i="1"/>
  <c r="H199" i="1"/>
  <c r="I199" i="1"/>
  <c r="J199" i="1"/>
  <c r="K199" i="1"/>
  <c r="L199" i="1"/>
  <c r="M199" i="1"/>
  <c r="N199" i="1"/>
  <c r="O199" i="1"/>
  <c r="P199" i="1"/>
  <c r="Q199" i="1"/>
  <c r="R199" i="1"/>
  <c r="S199" i="1"/>
  <c r="T199" i="1"/>
  <c r="F200" i="1"/>
  <c r="G200" i="1"/>
  <c r="H200" i="1"/>
  <c r="I200" i="1"/>
  <c r="J200" i="1"/>
  <c r="K200" i="1"/>
  <c r="L200" i="1"/>
  <c r="M200" i="1"/>
  <c r="N200" i="1"/>
  <c r="O200" i="1"/>
  <c r="P200" i="1"/>
  <c r="Q200" i="1"/>
  <c r="R200" i="1"/>
  <c r="S200" i="1"/>
  <c r="T200" i="1"/>
  <c r="D203" i="1"/>
  <c r="F203" i="1"/>
  <c r="G11" i="3"/>
  <c r="H11" i="3"/>
  <c r="I11" i="3"/>
  <c r="J11" i="3"/>
  <c r="K11" i="3"/>
  <c r="L11" i="3"/>
  <c r="M11" i="3"/>
  <c r="F13" i="3"/>
  <c r="F15" i="3"/>
  <c r="G15" i="3" s="1"/>
  <c r="F17" i="3"/>
  <c r="G17" i="3" s="1"/>
  <c r="F23" i="3"/>
  <c r="G23" i="3" s="1"/>
  <c r="F25" i="3"/>
  <c r="F26" i="3"/>
  <c r="F27" i="3"/>
  <c r="F28" i="3"/>
  <c r="G28" i="3" s="1"/>
  <c r="F30" i="3"/>
  <c r="F31" i="3"/>
  <c r="G31" i="3" s="1"/>
  <c r="F34" i="3"/>
  <c r="G34" i="3" s="1"/>
  <c r="F40" i="3"/>
  <c r="F41" i="3"/>
  <c r="G41" i="3" s="1"/>
  <c r="H44" i="3"/>
  <c r="I44" i="3"/>
  <c r="J44" i="3"/>
  <c r="K44" i="3"/>
  <c r="L44" i="3"/>
  <c r="M44" i="3"/>
  <c r="B4" i="2"/>
  <c r="B5" i="2"/>
  <c r="B6" i="2"/>
  <c r="B7" i="2"/>
  <c r="B8" i="2"/>
  <c r="A9" i="2"/>
  <c r="B9" i="2"/>
  <c r="E65" i="2"/>
  <c r="E66" i="2"/>
  <c r="E67" i="2"/>
  <c r="E68" i="2"/>
  <c r="E69" i="2"/>
  <c r="E70" i="2"/>
  <c r="E71" i="2"/>
  <c r="E75" i="2"/>
  <c r="E76" i="2"/>
  <c r="E77" i="2"/>
  <c r="E78" i="2"/>
  <c r="E79" i="2"/>
  <c r="E80" i="2"/>
  <c r="E81" i="2"/>
  <c r="G84" i="2"/>
  <c r="G85" i="2"/>
  <c r="I15" i="1" l="1"/>
  <c r="H122" i="1"/>
  <c r="H53" i="1"/>
  <c r="H87" i="1"/>
  <c r="H98" i="1"/>
  <c r="H134" i="1" s="1"/>
  <c r="H29" i="1"/>
  <c r="D11" i="4" s="1"/>
  <c r="H113" i="1"/>
  <c r="H44" i="1"/>
  <c r="C21" i="4"/>
  <c r="C25" i="4"/>
  <c r="C17" i="4"/>
  <c r="C13" i="4"/>
  <c r="E72" i="2"/>
  <c r="J63" i="1"/>
  <c r="J64" i="1" s="1"/>
  <c r="D79" i="1"/>
  <c r="D71" i="1"/>
  <c r="D74" i="1"/>
  <c r="D139" i="1"/>
  <c r="O63" i="1"/>
  <c r="O66" i="1" s="1"/>
  <c r="N63" i="1"/>
  <c r="N66" i="1" s="1"/>
  <c r="M132" i="1"/>
  <c r="M135" i="1" s="1"/>
  <c r="H167" i="1"/>
  <c r="H203" i="1" s="1"/>
  <c r="M164" i="1"/>
  <c r="M165" i="1" s="1"/>
  <c r="D148" i="1"/>
  <c r="S190" i="1"/>
  <c r="T132" i="1"/>
  <c r="T133" i="1" s="1"/>
  <c r="P132" i="1"/>
  <c r="P133" i="1" s="1"/>
  <c r="L132" i="1"/>
  <c r="L133" i="1" s="1"/>
  <c r="H132" i="1"/>
  <c r="H133" i="1" s="1"/>
  <c r="D152" i="1"/>
  <c r="R132" i="1"/>
  <c r="R133" i="1" s="1"/>
  <c r="N132" i="1"/>
  <c r="N133" i="1" s="1"/>
  <c r="J132" i="1"/>
  <c r="J133" i="1" s="1"/>
  <c r="F132" i="1"/>
  <c r="F133" i="1" s="1"/>
  <c r="Q63" i="1"/>
  <c r="Q64" i="1" s="1"/>
  <c r="M63" i="1"/>
  <c r="M64" i="1" s="1"/>
  <c r="S63" i="1"/>
  <c r="S64" i="1" s="1"/>
  <c r="K63" i="1"/>
  <c r="K66" i="1" s="1"/>
  <c r="G63" i="1"/>
  <c r="G64" i="1" s="1"/>
  <c r="D151" i="1"/>
  <c r="G65" i="1"/>
  <c r="R63" i="1"/>
  <c r="R66" i="1" s="1"/>
  <c r="F63" i="1"/>
  <c r="F66" i="1" s="1"/>
  <c r="O198" i="1"/>
  <c r="J181" i="1"/>
  <c r="D143" i="1"/>
  <c r="D140" i="1"/>
  <c r="D187" i="1"/>
  <c r="D150" i="1"/>
  <c r="D138" i="1"/>
  <c r="D69" i="1"/>
  <c r="R181" i="1"/>
  <c r="M181" i="1"/>
  <c r="S132" i="1"/>
  <c r="O132" i="1"/>
  <c r="K132" i="1"/>
  <c r="G132" i="1"/>
  <c r="O190" i="1"/>
  <c r="K190" i="1"/>
  <c r="G190" i="1"/>
  <c r="R190" i="1"/>
  <c r="N190" i="1"/>
  <c r="J190" i="1"/>
  <c r="N181" i="1"/>
  <c r="D80" i="1"/>
  <c r="D162" i="1"/>
  <c r="I63" i="1"/>
  <c r="I64" i="1" s="1"/>
  <c r="D197" i="1"/>
  <c r="D194" i="1"/>
  <c r="R198" i="1"/>
  <c r="N198" i="1"/>
  <c r="J198" i="1"/>
  <c r="F181" i="1"/>
  <c r="D178" i="1"/>
  <c r="D174" i="1"/>
  <c r="D170" i="1"/>
  <c r="D215" i="1" s="1"/>
  <c r="Q164" i="1"/>
  <c r="Q165" i="1" s="1"/>
  <c r="I164" i="1"/>
  <c r="I165" i="1" s="1"/>
  <c r="D160" i="1"/>
  <c r="T164" i="1"/>
  <c r="T165" i="1" s="1"/>
  <c r="P164" i="1"/>
  <c r="P165" i="1" s="1"/>
  <c r="L164" i="1"/>
  <c r="L165" i="1" s="1"/>
  <c r="H164" i="1"/>
  <c r="H165" i="1" s="1"/>
  <c r="Q132" i="1"/>
  <c r="Q135" i="1" s="1"/>
  <c r="I132" i="1"/>
  <c r="I133" i="1" s="1"/>
  <c r="D84" i="1"/>
  <c r="D83" i="1"/>
  <c r="H27" i="1"/>
  <c r="S198" i="1"/>
  <c r="K198" i="1"/>
  <c r="G198" i="1"/>
  <c r="Q198" i="1"/>
  <c r="M198" i="1"/>
  <c r="I198" i="1"/>
  <c r="Q190" i="1"/>
  <c r="M190" i="1"/>
  <c r="I190" i="1"/>
  <c r="D175" i="1"/>
  <c r="D171" i="1"/>
  <c r="D147" i="1"/>
  <c r="D121" i="1"/>
  <c r="D141" i="1" s="1"/>
  <c r="D95" i="1"/>
  <c r="T63" i="1"/>
  <c r="P63" i="1"/>
  <c r="P64" i="1" s="1"/>
  <c r="L63" i="1"/>
  <c r="L64" i="1" s="1"/>
  <c r="H63" i="1"/>
  <c r="H64" i="1" s="1"/>
  <c r="J15" i="1"/>
  <c r="H65" i="1"/>
  <c r="D192" i="1"/>
  <c r="F198" i="1"/>
  <c r="D161" i="1"/>
  <c r="R164" i="1"/>
  <c r="N164" i="1"/>
  <c r="J164" i="1"/>
  <c r="D200" i="1"/>
  <c r="D195" i="1"/>
  <c r="D185" i="1"/>
  <c r="T190" i="1"/>
  <c r="P190" i="1"/>
  <c r="L190" i="1"/>
  <c r="H190" i="1"/>
  <c r="Q181" i="1"/>
  <c r="I181" i="1"/>
  <c r="D158" i="1"/>
  <c r="D149" i="1"/>
  <c r="D129" i="1"/>
  <c r="D142" i="1" s="1"/>
  <c r="E44" i="3"/>
  <c r="D199" i="1"/>
  <c r="D196" i="1"/>
  <c r="T198" i="1"/>
  <c r="P198" i="1"/>
  <c r="L198" i="1"/>
  <c r="H198" i="1"/>
  <c r="D188" i="1"/>
  <c r="T181" i="1"/>
  <c r="P181" i="1"/>
  <c r="L181" i="1"/>
  <c r="D184" i="1"/>
  <c r="F190" i="1"/>
  <c r="E82" i="2"/>
  <c r="D193" i="1"/>
  <c r="D186" i="1"/>
  <c r="H181" i="1"/>
  <c r="D179" i="1"/>
  <c r="D43" i="1"/>
  <c r="D81" i="1"/>
  <c r="D52" i="1"/>
  <c r="D72" i="1" s="1"/>
  <c r="D82" i="1"/>
  <c r="D189" i="1"/>
  <c r="D183" i="1"/>
  <c r="D180" i="1"/>
  <c r="S181" i="1"/>
  <c r="O181" i="1"/>
  <c r="K181" i="1"/>
  <c r="G181" i="1"/>
  <c r="D159" i="1"/>
  <c r="S164" i="1"/>
  <c r="O164" i="1"/>
  <c r="K164" i="1"/>
  <c r="G164" i="1"/>
  <c r="J156" i="1"/>
  <c r="I167" i="1"/>
  <c r="I203" i="1" s="1"/>
  <c r="D153" i="1"/>
  <c r="D112" i="1"/>
  <c r="T96" i="1"/>
  <c r="P96" i="1"/>
  <c r="L96" i="1"/>
  <c r="H96" i="1"/>
  <c r="D60" i="1"/>
  <c r="D73" i="1" s="1"/>
  <c r="D70" i="1"/>
  <c r="D78" i="1"/>
  <c r="D177" i="1"/>
  <c r="D176" i="1"/>
  <c r="D173" i="1"/>
  <c r="D172" i="1"/>
  <c r="D169" i="1"/>
  <c r="D168" i="1"/>
  <c r="F164" i="1"/>
  <c r="D163" i="1"/>
  <c r="D157" i="1"/>
  <c r="D137" i="1"/>
  <c r="D146" i="1"/>
  <c r="D26" i="1"/>
  <c r="B12" i="4"/>
  <c r="D77" i="1"/>
  <c r="D25" i="4" l="1"/>
  <c r="D17" i="4"/>
  <c r="D13" i="4"/>
  <c r="D21" i="4"/>
  <c r="J98" i="1"/>
  <c r="J134" i="1" s="1"/>
  <c r="J29" i="1"/>
  <c r="J65" i="1" s="1"/>
  <c r="J113" i="1"/>
  <c r="J44" i="1"/>
  <c r="J122" i="1"/>
  <c r="J53" i="1"/>
  <c r="J87" i="1"/>
  <c r="I87" i="1"/>
  <c r="I98" i="1"/>
  <c r="I134" i="1" s="1"/>
  <c r="I29" i="1"/>
  <c r="E11" i="4" s="1"/>
  <c r="I113" i="1"/>
  <c r="I44" i="1"/>
  <c r="I122" i="1"/>
  <c r="I53" i="1"/>
  <c r="B19" i="4"/>
  <c r="B15" i="4"/>
  <c r="B27" i="4"/>
  <c r="B23" i="4"/>
  <c r="J66" i="1"/>
  <c r="M133" i="1"/>
  <c r="R135" i="1"/>
  <c r="O64" i="1"/>
  <c r="Q66" i="1"/>
  <c r="N64" i="1"/>
  <c r="M66" i="1"/>
  <c r="N135" i="1"/>
  <c r="K64" i="1"/>
  <c r="E163" i="1"/>
  <c r="H135" i="1"/>
  <c r="G66" i="1"/>
  <c r="J135" i="1"/>
  <c r="F64" i="1"/>
  <c r="I66" i="1"/>
  <c r="T135" i="1"/>
  <c r="O201" i="1"/>
  <c r="O202" i="1" s="1"/>
  <c r="R64" i="1"/>
  <c r="F135" i="1"/>
  <c r="S66" i="1"/>
  <c r="P135" i="1"/>
  <c r="S201" i="1"/>
  <c r="S202" i="1" s="1"/>
  <c r="M201" i="1"/>
  <c r="M202" i="1" s="1"/>
  <c r="L66" i="1"/>
  <c r="J201" i="1"/>
  <c r="J202" i="1" s="1"/>
  <c r="R201" i="1"/>
  <c r="R202" i="1" s="1"/>
  <c r="Q133" i="1"/>
  <c r="H201" i="1"/>
  <c r="H202" i="1" s="1"/>
  <c r="D206" i="1"/>
  <c r="L135" i="1"/>
  <c r="K201" i="1"/>
  <c r="K202" i="1" s="1"/>
  <c r="G133" i="1"/>
  <c r="G135" i="1"/>
  <c r="K135" i="1"/>
  <c r="K133" i="1"/>
  <c r="D75" i="1"/>
  <c r="K15" i="1"/>
  <c r="P66" i="1"/>
  <c r="N201" i="1"/>
  <c r="N202" i="1" s="1"/>
  <c r="O133" i="1"/>
  <c r="O135" i="1"/>
  <c r="I135" i="1"/>
  <c r="I201" i="1"/>
  <c r="I204" i="1" s="1"/>
  <c r="S135" i="1"/>
  <c r="S133" i="1"/>
  <c r="F201" i="1"/>
  <c r="F202" i="1" s="1"/>
  <c r="Q201" i="1"/>
  <c r="Q202" i="1" s="1"/>
  <c r="E160" i="1"/>
  <c r="H66" i="1"/>
  <c r="D85" i="1"/>
  <c r="D144" i="1"/>
  <c r="D207" i="1"/>
  <c r="D132" i="1"/>
  <c r="E173" i="1" s="1"/>
  <c r="E159" i="1"/>
  <c r="E162" i="1"/>
  <c r="T64" i="1"/>
  <c r="T66" i="1"/>
  <c r="G201" i="1"/>
  <c r="G202" i="1" s="1"/>
  <c r="E158" i="1"/>
  <c r="E161" i="1"/>
  <c r="D208" i="1"/>
  <c r="D221" i="1"/>
  <c r="E26" i="1"/>
  <c r="O165" i="1"/>
  <c r="D190" i="1"/>
  <c r="D217" i="1"/>
  <c r="D209" i="1"/>
  <c r="D220" i="1"/>
  <c r="L201" i="1"/>
  <c r="J165" i="1"/>
  <c r="D219" i="1"/>
  <c r="K165" i="1"/>
  <c r="D154" i="1"/>
  <c r="F165" i="1"/>
  <c r="K156" i="1"/>
  <c r="J167" i="1"/>
  <c r="J203" i="1" s="1"/>
  <c r="S165" i="1"/>
  <c r="P201" i="1"/>
  <c r="D212" i="1"/>
  <c r="D222" i="1"/>
  <c r="N165" i="1"/>
  <c r="D198" i="1"/>
  <c r="D218" i="1"/>
  <c r="E157" i="1"/>
  <c r="E164" i="1" s="1"/>
  <c r="D164" i="1"/>
  <c r="D181" i="1"/>
  <c r="D216" i="1"/>
  <c r="G165" i="1"/>
  <c r="F11" i="4"/>
  <c r="D63" i="1"/>
  <c r="T201" i="1"/>
  <c r="R165" i="1"/>
  <c r="I65" i="1" l="1"/>
  <c r="E17" i="4"/>
  <c r="E13" i="4"/>
  <c r="E21" i="4"/>
  <c r="E25" i="4"/>
  <c r="L15" i="1"/>
  <c r="M15" i="1" s="1"/>
  <c r="K113" i="1"/>
  <c r="K44" i="1"/>
  <c r="K122" i="1"/>
  <c r="K53" i="1"/>
  <c r="K87" i="1"/>
  <c r="K98" i="1"/>
  <c r="K29" i="1"/>
  <c r="K65" i="1" s="1"/>
  <c r="F13" i="4"/>
  <c r="F21" i="4"/>
  <c r="F25" i="4"/>
  <c r="F17" i="4"/>
  <c r="O204" i="1"/>
  <c r="E110" i="1"/>
  <c r="E106" i="1"/>
  <c r="E91" i="1"/>
  <c r="E196" i="1"/>
  <c r="S204" i="1"/>
  <c r="E171" i="1"/>
  <c r="K204" i="1"/>
  <c r="E126" i="1"/>
  <c r="E186" i="1"/>
  <c r="E89" i="1"/>
  <c r="J204" i="1"/>
  <c r="M204" i="1"/>
  <c r="H204" i="1"/>
  <c r="I202" i="1"/>
  <c r="R204" i="1"/>
  <c r="E119" i="1"/>
  <c r="E114" i="1"/>
  <c r="E116" i="1"/>
  <c r="E179" i="1"/>
  <c r="E129" i="1"/>
  <c r="E100" i="1"/>
  <c r="E103" i="1"/>
  <c r="E175" i="1"/>
  <c r="E183" i="1"/>
  <c r="G204" i="1"/>
  <c r="E197" i="1"/>
  <c r="E200" i="1"/>
  <c r="E121" i="1"/>
  <c r="E131" i="1"/>
  <c r="E88" i="1"/>
  <c r="E99" i="1"/>
  <c r="E181" i="1"/>
  <c r="N204" i="1"/>
  <c r="E199" i="1"/>
  <c r="E189" i="1"/>
  <c r="E177" i="1"/>
  <c r="Q204" i="1"/>
  <c r="E176" i="1"/>
  <c r="E170" i="1"/>
  <c r="E104" i="1"/>
  <c r="E117" i="1"/>
  <c r="E115" i="1"/>
  <c r="E120" i="1"/>
  <c r="E92" i="1"/>
  <c r="E168" i="1"/>
  <c r="E192" i="1"/>
  <c r="E195" i="1"/>
  <c r="E174" i="1"/>
  <c r="E180" i="1"/>
  <c r="E109" i="1"/>
  <c r="E124" i="1"/>
  <c r="E101" i="1"/>
  <c r="E112" i="1"/>
  <c r="E108" i="1"/>
  <c r="E128" i="1"/>
  <c r="E127" i="1"/>
  <c r="E111" i="1"/>
  <c r="E94" i="1"/>
  <c r="E90" i="1"/>
  <c r="E169" i="1"/>
  <c r="E185" i="1"/>
  <c r="E184" i="1"/>
  <c r="D223" i="1"/>
  <c r="E172" i="1"/>
  <c r="E193" i="1"/>
  <c r="E188" i="1"/>
  <c r="E102" i="1"/>
  <c r="E132" i="1"/>
  <c r="E118" i="1"/>
  <c r="E130" i="1"/>
  <c r="E105" i="1"/>
  <c r="E125" i="1"/>
  <c r="E95" i="1"/>
  <c r="E123" i="1"/>
  <c r="E107" i="1"/>
  <c r="E93" i="1"/>
  <c r="E187" i="1"/>
  <c r="F204" i="1"/>
  <c r="E178" i="1"/>
  <c r="E194" i="1"/>
  <c r="D135" i="1"/>
  <c r="E190" i="1"/>
  <c r="D210" i="1"/>
  <c r="T202" i="1"/>
  <c r="T204" i="1"/>
  <c r="E18" i="1"/>
  <c r="E22" i="1"/>
  <c r="E33" i="1"/>
  <c r="E37" i="1"/>
  <c r="E41" i="1"/>
  <c r="E48" i="1"/>
  <c r="E16" i="1"/>
  <c r="E20" i="1"/>
  <c r="E24" i="1"/>
  <c r="E31" i="1"/>
  <c r="E35" i="1"/>
  <c r="E39" i="1"/>
  <c r="E46" i="1"/>
  <c r="E50" i="1"/>
  <c r="E57" i="1"/>
  <c r="E19" i="1"/>
  <c r="E23" i="1"/>
  <c r="E30" i="1"/>
  <c r="E34" i="1"/>
  <c r="E38" i="1"/>
  <c r="E42" i="1"/>
  <c r="E45" i="1"/>
  <c r="E49" i="1"/>
  <c r="E52" i="1"/>
  <c r="E56" i="1"/>
  <c r="E60" i="1"/>
  <c r="E63" i="1"/>
  <c r="E17" i="1"/>
  <c r="E25" i="1"/>
  <c r="E54" i="1"/>
  <c r="E58" i="1"/>
  <c r="E61" i="1"/>
  <c r="E21" i="1"/>
  <c r="E32" i="1"/>
  <c r="E40" i="1"/>
  <c r="E43" i="1"/>
  <c r="E47" i="1"/>
  <c r="E62" i="1"/>
  <c r="E51" i="1"/>
  <c r="E59" i="1"/>
  <c r="E55" i="1"/>
  <c r="E36" i="1"/>
  <c r="D211" i="1"/>
  <c r="E198" i="1"/>
  <c r="L156" i="1"/>
  <c r="K167" i="1"/>
  <c r="K203" i="1" s="1"/>
  <c r="D66" i="1"/>
  <c r="D201" i="1"/>
  <c r="E201" i="1" s="1"/>
  <c r="P202" i="1"/>
  <c r="P204" i="1"/>
  <c r="L202" i="1"/>
  <c r="L204" i="1"/>
  <c r="K134" i="1"/>
  <c r="M87" i="1" l="1"/>
  <c r="M98" i="1"/>
  <c r="M29" i="1"/>
  <c r="M113" i="1"/>
  <c r="M44" i="1"/>
  <c r="M122" i="1"/>
  <c r="M53" i="1"/>
  <c r="L122" i="1"/>
  <c r="L53" i="1"/>
  <c r="L87" i="1"/>
  <c r="L98" i="1"/>
  <c r="L29" i="1"/>
  <c r="H11" i="4" s="1"/>
  <c r="L113" i="1"/>
  <c r="L44" i="1"/>
  <c r="G11" i="4"/>
  <c r="L134" i="1"/>
  <c r="D204" i="1"/>
  <c r="N15" i="1"/>
  <c r="M156" i="1"/>
  <c r="L167" i="1"/>
  <c r="L203" i="1" s="1"/>
  <c r="D213" i="1"/>
  <c r="H25" i="4" l="1"/>
  <c r="H17" i="4"/>
  <c r="H13" i="4"/>
  <c r="H21" i="4"/>
  <c r="G21" i="4"/>
  <c r="G25" i="4"/>
  <c r="G17" i="4"/>
  <c r="G13" i="4"/>
  <c r="N98" i="1"/>
  <c r="N29" i="1"/>
  <c r="N113" i="1"/>
  <c r="N44" i="1"/>
  <c r="N122" i="1"/>
  <c r="N53" i="1"/>
  <c r="N87" i="1"/>
  <c r="L65" i="1"/>
  <c r="N156" i="1"/>
  <c r="M167" i="1"/>
  <c r="M203" i="1" s="1"/>
  <c r="I11" i="4"/>
  <c r="M65" i="1"/>
  <c r="O15" i="1"/>
  <c r="M134" i="1"/>
  <c r="I17" i="4" l="1"/>
  <c r="I13" i="4"/>
  <c r="I21" i="4"/>
  <c r="I25" i="4"/>
  <c r="O113" i="1"/>
  <c r="O44" i="1"/>
  <c r="O122" i="1"/>
  <c r="O53" i="1"/>
  <c r="O87" i="1"/>
  <c r="O98" i="1"/>
  <c r="O29" i="1"/>
  <c r="N65" i="1"/>
  <c r="J11" i="4"/>
  <c r="N134" i="1"/>
  <c r="P15" i="1"/>
  <c r="O156" i="1"/>
  <c r="N167" i="1"/>
  <c r="N203" i="1" s="1"/>
  <c r="P122" i="1" l="1"/>
  <c r="P53" i="1"/>
  <c r="P87" i="1"/>
  <c r="P98" i="1"/>
  <c r="P29" i="1"/>
  <c r="P113" i="1"/>
  <c r="P44" i="1"/>
  <c r="J13" i="4"/>
  <c r="J21" i="4"/>
  <c r="J25" i="4"/>
  <c r="J17" i="4"/>
  <c r="O134" i="1"/>
  <c r="P156" i="1"/>
  <c r="O167" i="1"/>
  <c r="O203" i="1" s="1"/>
  <c r="K11" i="4"/>
  <c r="O65" i="1"/>
  <c r="Q15" i="1"/>
  <c r="K21" i="4" l="1"/>
  <c r="K25" i="4"/>
  <c r="K17" i="4"/>
  <c r="K13" i="4"/>
  <c r="Q87" i="1"/>
  <c r="Q98" i="1"/>
  <c r="Q29" i="1"/>
  <c r="Q113" i="1"/>
  <c r="Q44" i="1"/>
  <c r="Q122" i="1"/>
  <c r="Q53" i="1"/>
  <c r="L11" i="4"/>
  <c r="P65" i="1"/>
  <c r="R15" i="1"/>
  <c r="Q156" i="1"/>
  <c r="P167" i="1"/>
  <c r="P203" i="1" s="1"/>
  <c r="P134" i="1"/>
  <c r="L25" i="4" l="1"/>
  <c r="L17" i="4"/>
  <c r="L13" i="4"/>
  <c r="L21" i="4"/>
  <c r="R98" i="1"/>
  <c r="R29" i="1"/>
  <c r="R113" i="1"/>
  <c r="R44" i="1"/>
  <c r="R122" i="1"/>
  <c r="R53" i="1"/>
  <c r="R87" i="1"/>
  <c r="R156" i="1"/>
  <c r="Q167" i="1"/>
  <c r="Q203" i="1" s="1"/>
  <c r="Q134" i="1"/>
  <c r="M11" i="4"/>
  <c r="Q65" i="1"/>
  <c r="S15" i="1"/>
  <c r="M17" i="4" l="1"/>
  <c r="M13" i="4"/>
  <c r="M21" i="4"/>
  <c r="M25" i="4"/>
  <c r="S113" i="1"/>
  <c r="S44" i="1"/>
  <c r="S122" i="1"/>
  <c r="S53" i="1"/>
  <c r="S87" i="1"/>
  <c r="S98" i="1"/>
  <c r="S29" i="1"/>
  <c r="S156" i="1"/>
  <c r="R167" i="1"/>
  <c r="R203" i="1" s="1"/>
  <c r="N11" i="4"/>
  <c r="R65" i="1"/>
  <c r="T15" i="1"/>
  <c r="R134" i="1"/>
  <c r="T122" i="1" l="1"/>
  <c r="T53" i="1"/>
  <c r="T87" i="1"/>
  <c r="T98" i="1"/>
  <c r="T134" i="1" s="1"/>
  <c r="T29" i="1"/>
  <c r="T113" i="1"/>
  <c r="T44" i="1"/>
  <c r="N13" i="4"/>
  <c r="N21" i="4"/>
  <c r="N25" i="4"/>
  <c r="N17" i="4"/>
  <c r="O11" i="4"/>
  <c r="S65" i="1"/>
  <c r="P11" i="4"/>
  <c r="T65" i="1"/>
  <c r="T156" i="1"/>
  <c r="T167" i="1" s="1"/>
  <c r="T203" i="1" s="1"/>
  <c r="S167" i="1"/>
  <c r="S203" i="1" s="1"/>
  <c r="S134" i="1"/>
  <c r="O21" i="4" l="1"/>
  <c r="O25" i="4"/>
  <c r="O17" i="4"/>
  <c r="O13" i="4"/>
  <c r="P25" i="4"/>
  <c r="P17" i="4"/>
  <c r="P13" i="4"/>
  <c r="P21" i="4"/>
  <c r="F14" i="3"/>
  <c r="F44" i="3" s="1"/>
  <c r="G14" i="3"/>
  <c r="G44" i="3" s="1"/>
  <c r="B44" i="3"/>
  <c r="C14" i="3"/>
  <c r="C44" i="3" s="1"/>
</calcChain>
</file>

<file path=xl/sharedStrings.xml><?xml version="1.0" encoding="utf-8"?>
<sst xmlns="http://schemas.openxmlformats.org/spreadsheetml/2006/main" count="336" uniqueCount="158">
  <si>
    <t>Land Acquisition</t>
  </si>
  <si>
    <t>Runway</t>
  </si>
  <si>
    <t>Landside</t>
  </si>
  <si>
    <t xml:space="preserve">Terminal </t>
  </si>
  <si>
    <t xml:space="preserve">Other Airside </t>
  </si>
  <si>
    <t>Infrastructure</t>
  </si>
  <si>
    <t>Summary</t>
  </si>
  <si>
    <t>Totals</t>
  </si>
  <si>
    <t>Prior Years</t>
  </si>
  <si>
    <t>as %</t>
  </si>
  <si>
    <t>PFCs - $3.00 Application Submitted</t>
  </si>
  <si>
    <t>PFCs - $3.00 Future Application(s)</t>
  </si>
  <si>
    <t>PFCs - $3.00 Application Approved</t>
  </si>
  <si>
    <t>PFCs - $4.50 Application Submitted</t>
  </si>
  <si>
    <t>PFCs - $4.50 Future Application(s)</t>
  </si>
  <si>
    <t>PFCs - $4.50 Application Approved</t>
  </si>
  <si>
    <t>PFCs - Future Level</t>
  </si>
  <si>
    <t>[assumed level]</t>
  </si>
  <si>
    <t>Bonds</t>
  </si>
  <si>
    <t>General Obligation - Authority in Place</t>
  </si>
  <si>
    <t>Airport Funds</t>
  </si>
  <si>
    <t>Tenant or Third-Party Funds</t>
  </si>
  <si>
    <t>Passenger Facility Charges</t>
  </si>
  <si>
    <t>General Obligation - Authority Pending</t>
  </si>
  <si>
    <t>Federal and State Grants</t>
  </si>
  <si>
    <t>Airport Sponsor Information</t>
  </si>
  <si>
    <t>Total - All Funding Sources</t>
  </si>
  <si>
    <t>Revenue Bonds - MII Approved</t>
  </si>
  <si>
    <t>Revenue Bonds - MII pending</t>
  </si>
  <si>
    <t>Unmet Funding Needs</t>
  </si>
  <si>
    <t>Cumulative Needs</t>
  </si>
  <si>
    <t>Cumulative Sources</t>
  </si>
  <si>
    <t>Order 5100.38C</t>
  </si>
  <si>
    <t>PFCs</t>
  </si>
  <si>
    <t>Other</t>
  </si>
  <si>
    <t>Total</t>
  </si>
  <si>
    <t>Summary Funding Sources</t>
  </si>
  <si>
    <t>Funding Status</t>
  </si>
  <si>
    <t>Approved PFCs</t>
  </si>
  <si>
    <t>Approved bonds</t>
  </si>
  <si>
    <t>Future PFCs</t>
  </si>
  <si>
    <t>Future bonds</t>
  </si>
  <si>
    <t>Other Debt - Authority in Place</t>
  </si>
  <si>
    <t>Other Debt - Authority Pending</t>
  </si>
  <si>
    <t>Entitlements - Grants Awarded</t>
  </si>
  <si>
    <t>Entitlements - Future Grants</t>
  </si>
  <si>
    <t>Discretionary - Other - Awarded</t>
  </si>
  <si>
    <t>Discretionary - Other - Future Grants</t>
  </si>
  <si>
    <t>Discretionary - Noise - Awarded</t>
  </si>
  <si>
    <t>Discretionary - Noise - Future Grants</t>
  </si>
  <si>
    <t>State Apportionment - Grants Awarded</t>
  </si>
  <si>
    <t>State Apportionment - Future Grants</t>
  </si>
  <si>
    <t>Discretionary - LOI Request</t>
  </si>
  <si>
    <t>State grants</t>
  </si>
  <si>
    <t>State - Grants Awarded</t>
  </si>
  <si>
    <t>State - Future Grants</t>
  </si>
  <si>
    <t>Other Federal (non-AIP) - Grants Awarded</t>
  </si>
  <si>
    <t>Other Federal (non-AIP) - Future Grants</t>
  </si>
  <si>
    <t>Other Federal funding</t>
  </si>
  <si>
    <t>Grants awarded</t>
  </si>
  <si>
    <t>Other AIP funds</t>
  </si>
  <si>
    <t>Debt</t>
  </si>
  <si>
    <t>Professional Services</t>
  </si>
  <si>
    <t>Subtotal - PFCs</t>
  </si>
  <si>
    <t>Subtotal - Federal/State Grants</t>
  </si>
  <si>
    <t>Cost</t>
  </si>
  <si>
    <t>Overall Capital Plan</t>
  </si>
  <si>
    <t>Capital Costs and Annual Cashflow Requirements - Proposed Action</t>
  </si>
  <si>
    <t>Capital Funding Sources - Proposed Action</t>
  </si>
  <si>
    <t>Capital Costs and Annual Cashflow Requirements - Other Capital Plans</t>
  </si>
  <si>
    <t>Capital Funding Sources - Other Capital Plans</t>
  </si>
  <si>
    <t>Future grants</t>
  </si>
  <si>
    <t>Runways</t>
  </si>
  <si>
    <t>Individual Project Components</t>
  </si>
  <si>
    <t>Alternative Disbursement Proposal(s)</t>
  </si>
  <si>
    <t>OFFICIAL REQUEST</t>
  </si>
  <si>
    <t>ALTERNATIVE A</t>
  </si>
  <si>
    <t>ALTERNATIVE B</t>
  </si>
  <si>
    <t>Discretionary - LOI disbursement schedule</t>
  </si>
  <si>
    <t>Change (if any) in LOI Discretionary funding</t>
  </si>
  <si>
    <t>Impact on costs and/or other funding sources</t>
  </si>
  <si>
    <t>ALTERNATIVE C</t>
  </si>
  <si>
    <t>ALTERNATIVE D</t>
  </si>
  <si>
    <t>Sponsors requesting Letters of Intent (LOI) are required to submit the information shown, in substantially the same format as this template.  Sponsors are strongly encouraged to use this template, as it may help to expedite the review and approval process.  Regardless, Sponsors should review the instructions contained in Chapter 6 of Order 5100.38D carefully, because those instructions contain specific parameters for what to include on certain key lines of this template.</t>
  </si>
  <si>
    <t>Department of Transportation</t>
  </si>
  <si>
    <t>Federal Aviation Administration</t>
  </si>
  <si>
    <t>[Enter explanation]</t>
  </si>
  <si>
    <t>[Enter airport name]</t>
  </si>
  <si>
    <t>[Enter three-letter identifier]</t>
  </si>
  <si>
    <t>[Enter city, state]</t>
  </si>
  <si>
    <t>[Enter submission date]</t>
  </si>
  <si>
    <t>As %</t>
  </si>
  <si>
    <t>[Enter designation]</t>
  </si>
  <si>
    <t xml:space="preserve">Airport name: </t>
  </si>
  <si>
    <t>Hub category:</t>
  </si>
  <si>
    <t xml:space="preserve">Submnission date: </t>
  </si>
  <si>
    <t>[Enter Large, Medium, Small or Nonhub]</t>
  </si>
  <si>
    <t>[Enter airport owner/operator]</t>
  </si>
  <si>
    <t>Airport owner/operator:</t>
  </si>
  <si>
    <t>City, State:</t>
  </si>
  <si>
    <t>LOCID:</t>
  </si>
  <si>
    <t>Data Entry Sheet #2 (Alternate Disbursement Schedule)</t>
  </si>
  <si>
    <t>Letter of Intent Application Financial Template</t>
  </si>
  <si>
    <t>FAA Form 5100-139, Letter of Intent Application Financial Template</t>
  </si>
  <si>
    <t>Program-Level Data Entry sheet</t>
  </si>
  <si>
    <t>Data Entry Sheet #3 (Project-Level Data Entry)</t>
  </si>
  <si>
    <t>Summary Analytical Sheet</t>
  </si>
  <si>
    <t>Cost category</t>
  </si>
  <si>
    <t>No.</t>
  </si>
  <si>
    <t>DEPARTMENT OF TRANSPORTATION</t>
  </si>
  <si>
    <t>OMB CONTROL NUMBER  2120-0569</t>
  </si>
  <si>
    <t>FEDERAL AVIATION ADMINISTRATION</t>
  </si>
  <si>
    <t>EXPIRATION DATE: 6/30/2020</t>
  </si>
  <si>
    <t>FAA FORM 5100-139 (8/20) SUPERSEDES PREVIOUS EDITION</t>
  </si>
  <si>
    <t>FAA Form 5100-139 (8/20) SUPERSEDES PREVIOUS EDITION</t>
  </si>
  <si>
    <r>
      <t xml:space="preserve">Paperwork Reduction Act Burden Statement
</t>
    </r>
    <r>
      <rPr>
        <sz val="11"/>
        <color rgb="FF000000"/>
        <rFont val="Arial"/>
        <family val="2"/>
      </rPr>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2120-0569. Public reporting for this collection of information is estimated to be approximately 30 minutes per response, including the time for reviewing instructions, searching existing data sources, gathering and maintaining the data needed, completing and reviewing the collection of information. All responses to this collection of information meet the reporting requirements of 49 CFR 18; no assurance of confidentiality is provided. Send comments regarding this burden estimate or any other aspect of this collection of information, including suggestions for reducing this burden to: Information Collection Clearance Officer, Federal Aviation Administration, 10101 Hillwood Parkway, Fort Worth, TX 76177-1524.</t>
    </r>
  </si>
  <si>
    <t>Submission of Form 5100-139</t>
  </si>
  <si>
    <t xml:space="preserve"> </t>
  </si>
  <si>
    <t>Email hyperlink data -- do not delete</t>
  </si>
  <si>
    <t>To</t>
  </si>
  <si>
    <t>Subj</t>
  </si>
  <si>
    <t>Body</t>
  </si>
  <si>
    <t>[Add your FAA regional or ADO point of contact’s email address before submitting and delete this message.See%0Ahttps://www.faa.gov/airports/news_information/contact_info/regional/ ]</t>
  </si>
  <si>
    <t>Avon Park Executive Airport</t>
  </si>
  <si>
    <t>Avon Park, Florida</t>
  </si>
  <si>
    <t>Small</t>
  </si>
  <si>
    <t>City of Avon Park</t>
  </si>
  <si>
    <t>AVO</t>
  </si>
  <si>
    <t xml:space="preserve">   Review of Asset Inventory/Evaluation</t>
  </si>
  <si>
    <t>Legal Counsel</t>
  </si>
  <si>
    <t>Lease Appraisal to Set Lease Value (not contracted)</t>
  </si>
  <si>
    <t>Technical Services - Kimley-Horn (existing contract)</t>
  </si>
  <si>
    <t xml:space="preserve">   City of Avon Park Attorney (under contract)</t>
  </si>
  <si>
    <t xml:space="preserve">   Special Outside Counsel - Kaplan-Kirsch (under contract)</t>
  </si>
  <si>
    <t xml:space="preserve">      Legal research into AIPP application and approval requirements</t>
  </si>
  <si>
    <t xml:space="preserve">      Review and comment on draft AIPP application</t>
  </si>
  <si>
    <t xml:space="preserve">                       FFY 2022 Grant</t>
  </si>
  <si>
    <t xml:space="preserve">                       FFY 2023 Grant</t>
  </si>
  <si>
    <t>Not Eligible</t>
  </si>
  <si>
    <t xml:space="preserve">   Expenses Reimbursement</t>
  </si>
  <si>
    <t xml:space="preserve">   Review AIPP Documents/Comments/Follow up to AIPP application submital</t>
  </si>
  <si>
    <t xml:space="preserve">   Project Administration, Coordination etc. to AIPP application submital</t>
  </si>
  <si>
    <t xml:space="preserve">      AIPP Application Due Diligence to AIPP application submital</t>
  </si>
  <si>
    <t xml:space="preserve">      Develop/Review Business Terms/Financial Approach for the AIPP process up to submital </t>
  </si>
  <si>
    <t xml:space="preserve">      Draft lease of KAVO from City to Florida Airport Management for submital of AIPP application </t>
  </si>
  <si>
    <t xml:space="preserve">      Assist client with other legal due diligence on the AIPP process prior to AIPP application submital</t>
  </si>
  <si>
    <t xml:space="preserve">      Project Management and Coordination for the City Team prior to AIPP application submital</t>
  </si>
  <si>
    <t xml:space="preserve">   Review of Existing Environmental Documents prior to AIPP application submital</t>
  </si>
  <si>
    <t xml:space="preserve">   Transition Plan Review for initial AIPP application submital</t>
  </si>
  <si>
    <t xml:space="preserve">   Performance Specifications Due Diligence for draft Lease Document for AIPP submital</t>
  </si>
  <si>
    <t xml:space="preserve">      AIPP Application Due Diligence to AIPP application (post submital)</t>
  </si>
  <si>
    <t xml:space="preserve">      Review and comment on FAA AIPP application questions/comments</t>
  </si>
  <si>
    <t xml:space="preserve">      Review and comment on FAA comments on Pro-forma (business terms/financial)</t>
  </si>
  <si>
    <t xml:space="preserve">      Review and comment on FAA comments on Draft Lease and update for City</t>
  </si>
  <si>
    <t xml:space="preserve">   Due Diligence on Integrating Transportation Plan into the final Lease</t>
  </si>
  <si>
    <t xml:space="preserve">   Due Diligence on Integrating Performance Specifications into the final Lease</t>
  </si>
  <si>
    <t xml:space="preserve">   Comment and Follow up on FAA comments on the Techncial aspects of the AIPP application</t>
  </si>
  <si>
    <t xml:space="preserve">   Due Diligence on Environmental Cut-off between City and Private Entity for Final 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</si>
</sst>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numFmt numFmtId="165" formatCode="0."/>
    <numFmt numFmtId="166" formatCode="0.0%"/>
    <numFmt numFmtId="167" formatCode="\F\F\Y\-0"/>
    <numFmt numFmtId="168" formatCode="0.0"/>
    <numFmt numFmtId="169" formatCode="&quot;$&quot;#,##0.00"/>
  </numFmts>
  <fonts count="35" x14ac:knownFonts="1">
    <font>
      <sz val="10"/>
      <name val="Arial"/>
    </font>
    <font>
      <sz val="10"/>
      <name val="Arial"/>
      <family val="2"/>
    </font>
    <font>
      <b/>
      <sz val="10"/>
      <name val="Arial"/>
      <family val="2"/>
    </font>
    <font>
      <b/>
      <sz val="10"/>
      <color indexed="9"/>
      <name val="Arial"/>
      <family val="2"/>
    </font>
    <font>
      <sz val="10"/>
      <name val="Arial"/>
      <family val="2"/>
    </font>
    <font>
      <sz val="10"/>
      <color indexed="12"/>
      <name val="Arial"/>
      <family val="2"/>
    </font>
    <font>
      <b/>
      <sz val="10"/>
      <color indexed="12"/>
      <name val="Arial"/>
      <family val="2"/>
    </font>
    <font>
      <b/>
      <sz val="12"/>
      <color indexed="9"/>
      <name val="Arial"/>
      <family val="2"/>
    </font>
    <font>
      <b/>
      <sz val="14"/>
      <name val="Arial"/>
      <family val="2"/>
    </font>
    <font>
      <i/>
      <sz val="10"/>
      <name val="Arial"/>
      <family val="2"/>
    </font>
    <font>
      <sz val="10"/>
      <color indexed="9"/>
      <name val="Arial"/>
      <family val="2"/>
    </font>
    <font>
      <i/>
      <sz val="10"/>
      <color indexed="53"/>
      <name val="Arial"/>
      <family val="2"/>
    </font>
    <font>
      <sz val="10"/>
      <color indexed="17"/>
      <name val="Arial"/>
      <family val="2"/>
    </font>
    <font>
      <b/>
      <sz val="10"/>
      <color indexed="22"/>
      <name val="Arial"/>
      <family val="2"/>
    </font>
    <font>
      <sz val="10"/>
      <color indexed="22"/>
      <name val="Arial"/>
      <family val="2"/>
    </font>
    <font>
      <b/>
      <sz val="12"/>
      <color indexed="22"/>
      <name val="Arial"/>
      <family val="2"/>
    </font>
    <font>
      <b/>
      <sz val="10"/>
      <color rgb="FF0070BC"/>
      <name val="Arial"/>
      <family val="2"/>
    </font>
    <font>
      <b/>
      <sz val="10"/>
      <color theme="0" tint="-0.499984740745262"/>
      <name val="Arial"/>
      <family val="2"/>
    </font>
    <font>
      <b/>
      <sz val="11"/>
      <color indexed="9"/>
      <name val="Arial"/>
      <family val="2"/>
    </font>
    <font>
      <sz val="9"/>
      <name val="Arial"/>
      <family val="2"/>
    </font>
    <font>
      <b/>
      <sz val="9"/>
      <name val="Arial"/>
      <family val="2"/>
    </font>
    <font>
      <b/>
      <sz val="16"/>
      <name val="Arial"/>
      <family val="2"/>
    </font>
    <font>
      <b/>
      <sz val="10"/>
      <color theme="0"/>
      <name val="Arial"/>
      <family val="2"/>
    </font>
    <font>
      <b/>
      <sz val="10"/>
      <color theme="1"/>
      <name val="Arial"/>
      <family val="2"/>
    </font>
    <font>
      <sz val="10"/>
      <color theme="1"/>
      <name val="Arial"/>
      <family val="2"/>
    </font>
    <font>
      <sz val="10"/>
      <color rgb="FF0070C0"/>
      <name val="Arial"/>
      <family val="2"/>
    </font>
    <font>
      <sz val="12"/>
      <name val="Arial"/>
      <family val="2"/>
    </font>
    <font>
      <sz val="8"/>
      <name val="Arial"/>
      <family val="2"/>
    </font>
    <font>
      <b/>
      <sz val="20"/>
      <name val="Arial"/>
      <family val="2"/>
    </font>
    <font>
      <b/>
      <sz val="14"/>
      <color rgb="FF000000"/>
      <name val="Arial"/>
      <family val="2"/>
    </font>
    <font>
      <sz val="11"/>
      <color rgb="FF000000"/>
      <name val="Arial"/>
      <family val="2"/>
    </font>
    <font>
      <u/>
      <sz val="10"/>
      <color theme="10"/>
      <name val="Arial"/>
      <family val="2"/>
    </font>
    <font>
      <b/>
      <u/>
      <sz val="12"/>
      <color theme="0"/>
      <name val="Arial"/>
      <family val="2"/>
    </font>
    <font>
      <sz val="10"/>
      <color theme="0" tint="-0.499984740745262"/>
      <name val="Arial"/>
      <family val="2"/>
    </font>
    <font>
      <sz val="10"/>
      <color theme="9" tint="-0.499984740745262"/>
      <name val="Arial"/>
      <family val="2"/>
    </font>
  </fonts>
  <fills count="14">
    <fill>
      <patternFill patternType="none"/>
    </fill>
    <fill>
      <patternFill patternType="gray125"/>
    </fill>
    <fill>
      <patternFill patternType="solid">
        <fgColor indexed="17"/>
        <bgColor indexed="64"/>
      </patternFill>
    </fill>
    <fill>
      <patternFill patternType="solid">
        <fgColor indexed="22"/>
        <bgColor indexed="64"/>
      </patternFill>
    </fill>
    <fill>
      <patternFill patternType="solid">
        <fgColor rgb="FF0070BC"/>
        <bgColor indexed="64"/>
      </patternFill>
    </fill>
    <fill>
      <patternFill patternType="solid">
        <fgColor rgb="FF00962E"/>
        <bgColor indexed="64"/>
      </patternFill>
    </fill>
    <fill>
      <patternFill patternType="solid">
        <fgColor theme="1" tint="0.34998626667073579"/>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E7F9FF"/>
        <bgColor indexed="64"/>
      </patternFill>
    </fill>
    <fill>
      <patternFill patternType="solid">
        <fgColor rgb="FF9A4D00"/>
        <bgColor indexed="64"/>
      </patternFill>
    </fill>
    <fill>
      <patternFill patternType="solid">
        <fgColor rgb="FFE7F7FF"/>
        <bgColor indexed="64"/>
      </patternFill>
    </fill>
    <fill>
      <patternFill patternType="solid">
        <fgColor rgb="FF005DA2"/>
        <bgColor indexed="64"/>
      </patternFill>
    </fill>
    <fill>
      <patternFill patternType="solid">
        <fgColor rgb="FFFFFF00"/>
        <bgColor indexed="64"/>
      </patternFill>
    </fill>
  </fills>
  <borders count="9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22"/>
      </bottom>
      <diagonal/>
    </border>
    <border>
      <left/>
      <right/>
      <top/>
      <bottom style="thin">
        <color indexed="22"/>
      </bottom>
      <diagonal/>
    </border>
    <border>
      <left/>
      <right/>
      <top style="thin">
        <color indexed="22"/>
      </top>
      <bottom style="thin">
        <color indexed="22"/>
      </bottom>
      <diagonal/>
    </border>
    <border>
      <left/>
      <right/>
      <top style="thin">
        <color indexed="22"/>
      </top>
      <bottom style="thin">
        <color indexed="64"/>
      </bottom>
      <diagonal/>
    </border>
    <border>
      <left/>
      <right/>
      <top style="thin">
        <color indexed="2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22"/>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thin">
        <color indexed="64"/>
      </top>
      <bottom style="thin">
        <color indexed="22"/>
      </bottom>
      <diagonal/>
    </border>
    <border>
      <left style="thin">
        <color theme="0" tint="-0.24994659260841701"/>
      </left>
      <right style="thin">
        <color theme="0" tint="-0.24994659260841701"/>
      </right>
      <top style="thin">
        <color indexed="64"/>
      </top>
      <bottom style="thin">
        <color indexed="22"/>
      </bottom>
      <diagonal/>
    </border>
    <border>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top style="thin">
        <color indexed="64"/>
      </top>
      <bottom/>
      <diagonal/>
    </border>
    <border>
      <left/>
      <right style="thin">
        <color theme="0" tint="-0.24994659260841701"/>
      </right>
      <top style="thin">
        <color indexed="64"/>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top style="thin">
        <color indexed="22"/>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bottom style="thin">
        <color indexed="22"/>
      </bottom>
      <diagonal/>
    </border>
    <border>
      <left style="thin">
        <color theme="0" tint="-0.24994659260841701"/>
      </left>
      <right style="thin">
        <color indexed="64"/>
      </right>
      <top style="thin">
        <color indexed="64"/>
      </top>
      <bottom style="thin">
        <color indexed="22"/>
      </bottom>
      <diagonal/>
    </border>
    <border>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right style="thin">
        <color theme="0" tint="-0.24994659260841701"/>
      </right>
      <top/>
      <bottom style="thin">
        <color indexed="22"/>
      </bottom>
      <diagonal/>
    </border>
    <border>
      <left style="thin">
        <color theme="0" tint="-0.24994659260841701"/>
      </left>
      <right style="thin">
        <color theme="0" tint="-0.24994659260841701"/>
      </right>
      <top/>
      <bottom style="thin">
        <color indexed="22"/>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indexed="64"/>
      </right>
      <top/>
      <bottom style="thin">
        <color auto="1"/>
      </bottom>
      <diagonal/>
    </border>
    <border>
      <left style="thin">
        <color indexed="64"/>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right style="thin">
        <color theme="0" tint="-0.24994659260841701"/>
      </right>
      <top style="thin">
        <color indexed="22"/>
      </top>
      <bottom/>
      <diagonal/>
    </border>
    <border>
      <left style="thin">
        <color theme="0" tint="-0.24994659260841701"/>
      </left>
      <right style="thin">
        <color theme="0" tint="-0.24994659260841701"/>
      </right>
      <top style="thin">
        <color indexed="22"/>
      </top>
      <bottom/>
      <diagonal/>
    </border>
    <border>
      <left style="thin">
        <color theme="0" tint="-0.24994659260841701"/>
      </left>
      <right style="thin">
        <color indexed="64"/>
      </right>
      <top style="thin">
        <color indexed="22"/>
      </top>
      <bottom/>
      <diagonal/>
    </border>
    <border>
      <left/>
      <right/>
      <top/>
      <bottom style="thin">
        <color indexed="64"/>
      </bottom>
      <diagonal/>
    </border>
    <border>
      <left/>
      <right style="thin">
        <color theme="0" tint="-0.24994659260841701"/>
      </right>
      <top/>
      <bottom style="thin">
        <color indexed="22"/>
      </bottom>
      <diagonal/>
    </border>
    <border>
      <left style="thin">
        <color theme="0" tint="-0.24994659260841701"/>
      </left>
      <right style="thin">
        <color theme="0" tint="-0.24994659260841701"/>
      </right>
      <top/>
      <bottom style="thin">
        <color indexed="22"/>
      </bottom>
      <diagonal/>
    </border>
    <border>
      <left/>
      <right style="thin">
        <color theme="0" tint="-0.24994659260841701"/>
      </right>
      <top style="thin">
        <color indexed="22"/>
      </top>
      <bottom style="medium">
        <color auto="1"/>
      </bottom>
      <diagonal/>
    </border>
    <border>
      <left style="thin">
        <color theme="0" tint="-0.24994659260841701"/>
      </left>
      <right style="thin">
        <color theme="0" tint="-0.24994659260841701"/>
      </right>
      <top style="thin">
        <color indexed="22"/>
      </top>
      <bottom style="medium">
        <color auto="1"/>
      </bottom>
      <diagonal/>
    </border>
    <border>
      <left style="thin">
        <color theme="0" tint="-0.24994659260841701"/>
      </left>
      <right style="thin">
        <color theme="0" tint="-0.24994659260841701"/>
      </right>
      <top style="thin">
        <color indexed="64"/>
      </top>
      <bottom style="medium">
        <color auto="1"/>
      </bottom>
      <diagonal/>
    </border>
    <border>
      <left/>
      <right style="thin">
        <color theme="0" tint="-0.24994659260841701"/>
      </right>
      <top style="thin">
        <color indexed="64"/>
      </top>
      <bottom style="medium">
        <color auto="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style="double">
        <color theme="0" tint="-0.24994659260841701"/>
      </left>
      <right style="double">
        <color theme="0" tint="-0.24994659260841701"/>
      </right>
      <top style="double">
        <color theme="0" tint="-0.24994659260841701"/>
      </top>
      <bottom style="double">
        <color theme="0" tint="-0.2499465926084170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31" fillId="0" borderId="0" applyNumberFormat="0" applyFill="0" applyBorder="0" applyAlignment="0" applyProtection="0"/>
  </cellStyleXfs>
  <cellXfs count="391">
    <xf numFmtId="0" fontId="0" fillId="0" borderId="0" xfId="0"/>
    <xf numFmtId="165" fontId="4" fillId="0" borderId="0" xfId="0" applyNumberFormat="1" applyFont="1" applyAlignment="1">
      <alignment horizontal="left"/>
    </xf>
    <xf numFmtId="0" fontId="2" fillId="0" borderId="1" xfId="0" applyFont="1" applyBorder="1"/>
    <xf numFmtId="0" fontId="2" fillId="0" borderId="0" xfId="0" applyFont="1"/>
    <xf numFmtId="0" fontId="5" fillId="0" borderId="0" xfId="0" applyFont="1"/>
    <xf numFmtId="0" fontId="0" fillId="0" borderId="2" xfId="0" applyBorder="1"/>
    <xf numFmtId="164" fontId="0" fillId="0" borderId="0" xfId="0" applyNumberFormat="1"/>
    <xf numFmtId="2" fontId="0" fillId="0" borderId="1" xfId="0" applyNumberFormat="1" applyBorder="1" applyAlignment="1">
      <alignment horizontal="left"/>
    </xf>
    <xf numFmtId="164" fontId="2" fillId="0" borderId="0" xfId="0" applyNumberFormat="1" applyFont="1"/>
    <xf numFmtId="2" fontId="2" fillId="0" borderId="0" xfId="0" applyNumberFormat="1" applyFont="1" applyAlignment="1">
      <alignment horizontal="left"/>
    </xf>
    <xf numFmtId="164" fontId="4" fillId="0" borderId="0" xfId="0" applyNumberFormat="1"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Alignment="1">
      <alignment horizontal="right"/>
    </xf>
    <xf numFmtId="0" fontId="9" fillId="0" borderId="0" xfId="0" applyFont="1" applyAlignment="1">
      <alignment vertical="top" wrapText="1"/>
    </xf>
    <xf numFmtId="0" fontId="4" fillId="0" borderId="0" xfId="0" applyFont="1"/>
    <xf numFmtId="0" fontId="10" fillId="0" borderId="0" xfId="0" applyFont="1"/>
    <xf numFmtId="164" fontId="10" fillId="0" borderId="0" xfId="0" applyNumberFormat="1" applyFont="1"/>
    <xf numFmtId="3" fontId="10" fillId="0" borderId="0" xfId="0" applyNumberFormat="1" applyFont="1"/>
    <xf numFmtId="0" fontId="3" fillId="0" borderId="0" xfId="0" applyFont="1"/>
    <xf numFmtId="0" fontId="2" fillId="0" borderId="0" xfId="0" applyFont="1" applyAlignment="1">
      <alignment horizontal="right"/>
    </xf>
    <xf numFmtId="3" fontId="0" fillId="0" borderId="0" xfId="0" applyNumberFormat="1"/>
    <xf numFmtId="0" fontId="6" fillId="0" borderId="0" xfId="0" applyFont="1"/>
    <xf numFmtId="164" fontId="5" fillId="0" borderId="0" xfId="0" applyNumberFormat="1" applyFont="1"/>
    <xf numFmtId="0" fontId="7" fillId="3" borderId="0" xfId="0" applyFont="1" applyFill="1"/>
    <xf numFmtId="0" fontId="3" fillId="3" borderId="0" xfId="0" applyFont="1" applyFill="1"/>
    <xf numFmtId="0" fontId="13" fillId="0" borderId="0" xfId="0" applyFont="1" applyAlignment="1">
      <alignment horizontal="left"/>
    </xf>
    <xf numFmtId="0" fontId="13" fillId="0" borderId="0" xfId="0" applyFont="1"/>
    <xf numFmtId="0" fontId="14" fillId="0" borderId="0" xfId="0" applyFont="1"/>
    <xf numFmtId="0" fontId="13" fillId="0" borderId="0" xfId="0" applyFont="1" applyAlignment="1">
      <alignment horizontal="right"/>
    </xf>
    <xf numFmtId="167" fontId="13" fillId="0" borderId="0" xfId="0" applyNumberFormat="1" applyFont="1" applyAlignment="1">
      <alignment horizontal="right"/>
    </xf>
    <xf numFmtId="165" fontId="14" fillId="0" borderId="3" xfId="0" applyNumberFormat="1" applyFont="1" applyBorder="1" applyAlignment="1">
      <alignment horizontal="left"/>
    </xf>
    <xf numFmtId="0" fontId="14" fillId="0" borderId="3" xfId="0" applyFont="1" applyBorder="1"/>
    <xf numFmtId="164" fontId="14" fillId="0" borderId="3" xfId="0" applyNumberFormat="1" applyFont="1" applyBorder="1" applyProtection="1">
      <protection locked="0"/>
    </xf>
    <xf numFmtId="165" fontId="14" fillId="0" borderId="5" xfId="0" applyNumberFormat="1" applyFont="1" applyBorder="1" applyAlignment="1">
      <alignment horizontal="left"/>
    </xf>
    <xf numFmtId="0" fontId="14" fillId="0" borderId="5" xfId="0" applyFont="1" applyBorder="1"/>
    <xf numFmtId="3" fontId="14" fillId="0" borderId="5" xfId="0" applyNumberFormat="1" applyFont="1" applyBorder="1" applyProtection="1">
      <protection locked="0"/>
    </xf>
    <xf numFmtId="164" fontId="14" fillId="0" borderId="5" xfId="0" applyNumberFormat="1" applyFont="1" applyBorder="1" applyProtection="1">
      <protection locked="0"/>
    </xf>
    <xf numFmtId="49" fontId="14" fillId="0" borderId="5" xfId="0" applyNumberFormat="1" applyFont="1" applyBorder="1"/>
    <xf numFmtId="165" fontId="14" fillId="0" borderId="6" xfId="0" applyNumberFormat="1" applyFont="1" applyBorder="1" applyAlignment="1">
      <alignment horizontal="left"/>
    </xf>
    <xf numFmtId="0" fontId="14" fillId="0" borderId="6" xfId="0" applyFont="1" applyBorder="1"/>
    <xf numFmtId="2" fontId="13" fillId="0" borderId="1" xfId="0" applyNumberFormat="1" applyFont="1" applyBorder="1" applyAlignment="1">
      <alignment horizontal="left"/>
    </xf>
    <xf numFmtId="0" fontId="13" fillId="0" borderId="1" xfId="0" applyFont="1" applyBorder="1"/>
    <xf numFmtId="2" fontId="13" fillId="0" borderId="0" xfId="0" applyNumberFormat="1" applyFont="1" applyAlignment="1">
      <alignment horizontal="left"/>
    </xf>
    <xf numFmtId="164" fontId="13" fillId="0" borderId="0" xfId="0" applyNumberFormat="1" applyFont="1"/>
    <xf numFmtId="166" fontId="13" fillId="0" borderId="0" xfId="1" applyNumberFormat="1" applyFont="1" applyBorder="1" applyAlignment="1">
      <alignment horizontal="right"/>
    </xf>
    <xf numFmtId="164" fontId="14" fillId="0" borderId="0" xfId="0" applyNumberFormat="1" applyFont="1"/>
    <xf numFmtId="0" fontId="15" fillId="3" borderId="0" xfId="0" applyFont="1" applyFill="1"/>
    <xf numFmtId="0" fontId="13" fillId="3" borderId="0" xfId="0" applyFont="1" applyFill="1"/>
    <xf numFmtId="165" fontId="14" fillId="0" borderId="4" xfId="0" applyNumberFormat="1" applyFont="1" applyBorder="1" applyAlignment="1">
      <alignment horizontal="left"/>
    </xf>
    <xf numFmtId="0" fontId="14" fillId="0" borderId="4" xfId="0" applyFont="1" applyBorder="1"/>
    <xf numFmtId="0" fontId="14" fillId="0" borderId="7" xfId="0" applyFont="1" applyBorder="1"/>
    <xf numFmtId="168" fontId="14" fillId="0" borderId="0" xfId="0" applyNumberFormat="1" applyFont="1" applyAlignment="1">
      <alignment horizontal="left"/>
    </xf>
    <xf numFmtId="0" fontId="14" fillId="0" borderId="2" xfId="0" applyFont="1" applyBorder="1"/>
    <xf numFmtId="164" fontId="14" fillId="0" borderId="2" xfId="0" applyNumberFormat="1" applyFont="1" applyBorder="1"/>
    <xf numFmtId="166" fontId="14" fillId="0" borderId="2" xfId="1" applyNumberFormat="1" applyFont="1" applyBorder="1" applyAlignment="1">
      <alignment horizontal="right"/>
    </xf>
    <xf numFmtId="2" fontId="14" fillId="0" borderId="0" xfId="0" applyNumberFormat="1" applyFont="1" applyAlignment="1">
      <alignment horizontal="left"/>
    </xf>
    <xf numFmtId="2" fontId="14" fillId="0" borderId="1" xfId="0" applyNumberFormat="1" applyFont="1" applyBorder="1" applyAlignment="1">
      <alignment horizontal="left"/>
    </xf>
    <xf numFmtId="0" fontId="4" fillId="0" borderId="3" xfId="0" applyFont="1" applyBorder="1"/>
    <xf numFmtId="0" fontId="4" fillId="0" borderId="5" xfId="0" applyFont="1" applyBorder="1"/>
    <xf numFmtId="165" fontId="4" fillId="0" borderId="0" xfId="0" applyNumberFormat="1" applyFont="1" applyAlignment="1">
      <alignment horizontal="left" vertical="top"/>
    </xf>
    <xf numFmtId="0" fontId="7" fillId="2" borderId="0" xfId="0" applyFont="1" applyFill="1" applyAlignment="1">
      <alignment vertical="center"/>
    </xf>
    <xf numFmtId="0" fontId="0" fillId="0" borderId="0" xfId="0" applyAlignment="1">
      <alignment vertical="center"/>
    </xf>
    <xf numFmtId="0" fontId="17" fillId="0" borderId="2" xfId="0" applyFont="1" applyBorder="1"/>
    <xf numFmtId="0" fontId="17" fillId="0" borderId="0" xfId="0" applyFont="1"/>
    <xf numFmtId="0" fontId="17" fillId="0" borderId="1" xfId="0" applyFont="1" applyBorder="1"/>
    <xf numFmtId="0" fontId="14" fillId="0" borderId="0" xfId="0" applyFont="1" applyAlignment="1">
      <alignment vertical="top"/>
    </xf>
    <xf numFmtId="0" fontId="7" fillId="4" borderId="0" xfId="0" applyFont="1" applyFill="1" applyAlignment="1">
      <alignment vertical="center"/>
    </xf>
    <xf numFmtId="0" fontId="7" fillId="4" borderId="0" xfId="0" applyFont="1" applyFill="1"/>
    <xf numFmtId="0" fontId="3" fillId="4" borderId="0" xfId="0" applyFont="1" applyFill="1"/>
    <xf numFmtId="0" fontId="18" fillId="4" borderId="0" xfId="0" applyFont="1" applyFill="1" applyAlignment="1">
      <alignment horizontal="right"/>
    </xf>
    <xf numFmtId="0" fontId="18" fillId="4" borderId="0" xfId="0" applyFont="1" applyFill="1"/>
    <xf numFmtId="165" fontId="7" fillId="6" borderId="0" xfId="0" applyNumberFormat="1" applyFont="1" applyFill="1" applyAlignment="1">
      <alignment horizontal="left"/>
    </xf>
    <xf numFmtId="0" fontId="3" fillId="6" borderId="0" xfId="0" applyFont="1" applyFill="1"/>
    <xf numFmtId="0" fontId="19" fillId="0" borderId="0" xfId="0" applyFont="1"/>
    <xf numFmtId="0" fontId="20" fillId="0" borderId="0" xfId="0" applyFont="1"/>
    <xf numFmtId="0" fontId="8" fillId="0" borderId="0" xfId="0" applyFont="1" applyAlignment="1">
      <alignment vertical="top"/>
    </xf>
    <xf numFmtId="165" fontId="4" fillId="7" borderId="0" xfId="0" applyNumberFormat="1" applyFont="1" applyFill="1" applyAlignment="1">
      <alignment horizontal="left"/>
    </xf>
    <xf numFmtId="164" fontId="0" fillId="7" borderId="8" xfId="0" applyNumberFormat="1" applyFill="1" applyBorder="1" applyAlignment="1">
      <alignment vertical="center"/>
    </xf>
    <xf numFmtId="3" fontId="0" fillId="7" borderId="8" xfId="0" applyNumberFormat="1" applyFill="1" applyBorder="1" applyAlignment="1">
      <alignment vertical="center"/>
    </xf>
    <xf numFmtId="0" fontId="7" fillId="5" borderId="11" xfId="0" applyFont="1" applyFill="1" applyBorder="1"/>
    <xf numFmtId="0" fontId="3" fillId="5" borderId="1" xfId="0" applyFont="1" applyFill="1" applyBorder="1"/>
    <xf numFmtId="0" fontId="3" fillId="5" borderId="12" xfId="0" applyFont="1" applyFill="1" applyBorder="1"/>
    <xf numFmtId="0" fontId="0" fillId="0" borderId="14"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164" fontId="0" fillId="7" borderId="16" xfId="0" applyNumberFormat="1" applyFill="1" applyBorder="1" applyAlignment="1">
      <alignment vertical="center"/>
    </xf>
    <xf numFmtId="0" fontId="0" fillId="0" borderId="21" xfId="0" applyBorder="1" applyAlignment="1">
      <alignment vertical="top"/>
    </xf>
    <xf numFmtId="0" fontId="0" fillId="0" borderId="22" xfId="0" applyBorder="1" applyAlignment="1">
      <alignment vertical="center"/>
    </xf>
    <xf numFmtId="0" fontId="0" fillId="0" borderId="17" xfId="0" applyBorder="1" applyAlignment="1">
      <alignment vertical="top"/>
    </xf>
    <xf numFmtId="3" fontId="5" fillId="0" borderId="18" xfId="0" applyNumberFormat="1" applyFont="1" applyBorder="1"/>
    <xf numFmtId="3" fontId="5" fillId="0" borderId="19" xfId="0" applyNumberFormat="1" applyFont="1" applyBorder="1"/>
    <xf numFmtId="164" fontId="2" fillId="7" borderId="0" xfId="0" applyNumberFormat="1" applyFont="1" applyFill="1"/>
    <xf numFmtId="0" fontId="7" fillId="2" borderId="0" xfId="0" applyFont="1" applyFill="1" applyAlignment="1">
      <alignment horizontal="right" vertical="center"/>
    </xf>
    <xf numFmtId="0" fontId="1" fillId="0" borderId="0" xfId="0" applyFont="1"/>
    <xf numFmtId="0" fontId="8"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wrapText="1"/>
    </xf>
    <xf numFmtId="164" fontId="1" fillId="7" borderId="8" xfId="0" applyNumberFormat="1" applyFont="1" applyFill="1" applyBorder="1"/>
    <xf numFmtId="0" fontId="1" fillId="0" borderId="8" xfId="0" applyFont="1" applyBorder="1" applyProtection="1">
      <protection locked="0"/>
    </xf>
    <xf numFmtId="0" fontId="1" fillId="0" borderId="23" xfId="0" applyFont="1" applyBorder="1" applyProtection="1">
      <protection locked="0"/>
    </xf>
    <xf numFmtId="164" fontId="1" fillId="7" borderId="23" xfId="0" applyNumberFormat="1" applyFont="1" applyFill="1" applyBorder="1"/>
    <xf numFmtId="164" fontId="5" fillId="0" borderId="8" xfId="0" applyNumberFormat="1" applyFont="1" applyBorder="1" applyAlignment="1" applyProtection="1">
      <alignment vertical="center"/>
      <protection locked="0"/>
    </xf>
    <xf numFmtId="164" fontId="1" fillId="7" borderId="31" xfId="0" applyNumberFormat="1" applyFont="1" applyFill="1" applyBorder="1"/>
    <xf numFmtId="164" fontId="1" fillId="7" borderId="32" xfId="0" applyNumberFormat="1" applyFont="1" applyFill="1" applyBorder="1"/>
    <xf numFmtId="164" fontId="1" fillId="7" borderId="29" xfId="0" applyNumberFormat="1" applyFont="1" applyFill="1" applyBorder="1"/>
    <xf numFmtId="164" fontId="1" fillId="7" borderId="30" xfId="0" applyNumberFormat="1" applyFont="1" applyFill="1" applyBorder="1"/>
    <xf numFmtId="164" fontId="4" fillId="7" borderId="16" xfId="0" applyNumberFormat="1" applyFont="1" applyFill="1" applyBorder="1" applyAlignment="1">
      <alignment vertical="center"/>
    </xf>
    <xf numFmtId="0" fontId="1" fillId="0" borderId="0" xfId="0" applyFont="1" applyAlignment="1">
      <alignment vertical="top"/>
    </xf>
    <xf numFmtId="0" fontId="16" fillId="9" borderId="2" xfId="0" applyFont="1" applyFill="1" applyBorder="1" applyAlignment="1">
      <alignment horizontal="left" vertical="center"/>
    </xf>
    <xf numFmtId="0" fontId="16" fillId="9" borderId="34" xfId="0" applyFont="1" applyFill="1" applyBorder="1" applyAlignment="1">
      <alignment horizontal="left" vertical="center"/>
    </xf>
    <xf numFmtId="0" fontId="2" fillId="0" borderId="1" xfId="0" applyFont="1" applyBorder="1" applyAlignment="1">
      <alignment vertical="center"/>
    </xf>
    <xf numFmtId="164" fontId="2" fillId="7" borderId="1" xfId="0" applyNumberFormat="1" applyFont="1" applyFill="1" applyBorder="1" applyAlignment="1">
      <alignment vertical="center"/>
    </xf>
    <xf numFmtId="0" fontId="2" fillId="0" borderId="0" xfId="0" applyFont="1" applyAlignment="1">
      <alignment vertical="top"/>
    </xf>
    <xf numFmtId="164" fontId="23" fillId="7" borderId="1" xfId="0" applyNumberFormat="1" applyFont="1" applyFill="1" applyBorder="1"/>
    <xf numFmtId="164" fontId="14" fillId="7" borderId="3" xfId="0" applyNumberFormat="1" applyFont="1" applyFill="1" applyBorder="1"/>
    <xf numFmtId="166" fontId="14" fillId="7" borderId="3" xfId="1" applyNumberFormat="1" applyFont="1" applyFill="1" applyBorder="1" applyAlignment="1">
      <alignment horizontal="right"/>
    </xf>
    <xf numFmtId="3" fontId="14" fillId="7" borderId="5" xfId="0" applyNumberFormat="1" applyFont="1" applyFill="1" applyBorder="1"/>
    <xf numFmtId="166" fontId="14" fillId="7" borderId="5" xfId="1" applyNumberFormat="1" applyFont="1" applyFill="1" applyBorder="1" applyAlignment="1">
      <alignment horizontal="right"/>
    </xf>
    <xf numFmtId="164" fontId="13" fillId="7" borderId="1" xfId="0" applyNumberFormat="1" applyFont="1" applyFill="1" applyBorder="1"/>
    <xf numFmtId="166" fontId="13" fillId="7" borderId="1" xfId="1" applyNumberFormat="1" applyFont="1" applyFill="1" applyBorder="1" applyAlignment="1">
      <alignment horizontal="right"/>
    </xf>
    <xf numFmtId="164" fontId="14" fillId="7" borderId="3" xfId="0" applyNumberFormat="1" applyFont="1" applyFill="1" applyBorder="1" applyProtection="1">
      <protection locked="0"/>
    </xf>
    <xf numFmtId="164" fontId="14" fillId="7" borderId="4" xfId="0" applyNumberFormat="1" applyFont="1" applyFill="1" applyBorder="1" applyProtection="1">
      <protection locked="0"/>
    </xf>
    <xf numFmtId="3" fontId="14" fillId="7" borderId="5" xfId="0" applyNumberFormat="1" applyFont="1" applyFill="1" applyBorder="1" applyProtection="1">
      <protection locked="0"/>
    </xf>
    <xf numFmtId="3" fontId="14" fillId="7" borderId="7" xfId="0" applyNumberFormat="1" applyFont="1" applyFill="1" applyBorder="1" applyProtection="1">
      <protection locked="0"/>
    </xf>
    <xf numFmtId="3" fontId="14" fillId="7" borderId="6" xfId="0" applyNumberFormat="1" applyFont="1" applyFill="1" applyBorder="1"/>
    <xf numFmtId="166" fontId="14" fillId="7" borderId="6" xfId="1" applyNumberFormat="1" applyFont="1" applyFill="1" applyBorder="1" applyAlignment="1">
      <alignment horizontal="right"/>
    </xf>
    <xf numFmtId="3" fontId="14" fillId="7" borderId="6" xfId="0" applyNumberFormat="1" applyFont="1" applyFill="1" applyBorder="1" applyProtection="1">
      <protection locked="0"/>
    </xf>
    <xf numFmtId="164" fontId="14" fillId="7" borderId="6" xfId="0" applyNumberFormat="1" applyFont="1" applyFill="1" applyBorder="1"/>
    <xf numFmtId="164" fontId="14" fillId="7" borderId="6" xfId="0" applyNumberFormat="1" applyFont="1" applyFill="1" applyBorder="1" applyProtection="1">
      <protection locked="0"/>
    </xf>
    <xf numFmtId="164" fontId="13" fillId="7" borderId="0" xfId="0" applyNumberFormat="1" applyFont="1" applyFill="1"/>
    <xf numFmtId="166" fontId="13" fillId="7" borderId="0" xfId="1" applyNumberFormat="1" applyFont="1" applyFill="1" applyBorder="1"/>
    <xf numFmtId="166" fontId="13" fillId="7" borderId="0" xfId="1" applyNumberFormat="1" applyFont="1" applyFill="1" applyBorder="1" applyAlignment="1">
      <alignment horizontal="right"/>
    </xf>
    <xf numFmtId="164" fontId="14" fillId="7" borderId="0" xfId="0" applyNumberFormat="1" applyFont="1" applyFill="1"/>
    <xf numFmtId="0" fontId="13" fillId="7" borderId="0" xfId="0" applyFont="1" applyFill="1"/>
    <xf numFmtId="164" fontId="5" fillId="7" borderId="0" xfId="0" applyNumberFormat="1" applyFont="1" applyFill="1"/>
    <xf numFmtId="3" fontId="5" fillId="7" borderId="0" xfId="0" applyNumberFormat="1" applyFont="1" applyFill="1"/>
    <xf numFmtId="0" fontId="5" fillId="7" borderId="0" xfId="0" applyFont="1" applyFill="1"/>
    <xf numFmtId="0" fontId="2" fillId="0" borderId="0" xfId="0" applyFont="1" applyAlignment="1">
      <alignment vertical="center"/>
    </xf>
    <xf numFmtId="0" fontId="16" fillId="9" borderId="2" xfId="0" applyFont="1" applyFill="1" applyBorder="1" applyAlignment="1">
      <alignment vertical="center"/>
    </xf>
    <xf numFmtId="0" fontId="21" fillId="0" borderId="0" xfId="0" applyFont="1" applyAlignment="1">
      <alignment vertical="center"/>
    </xf>
    <xf numFmtId="166" fontId="0" fillId="7" borderId="38" xfId="1" applyNumberFormat="1" applyFont="1" applyFill="1" applyBorder="1" applyAlignment="1">
      <alignment horizontal="right"/>
    </xf>
    <xf numFmtId="166" fontId="0" fillId="7" borderId="40" xfId="1" applyNumberFormat="1" applyFont="1" applyFill="1" applyBorder="1" applyAlignment="1">
      <alignment horizontal="right"/>
    </xf>
    <xf numFmtId="164" fontId="12" fillId="0" borderId="38" xfId="0" applyNumberFormat="1" applyFont="1" applyBorder="1" applyProtection="1">
      <protection locked="0"/>
    </xf>
    <xf numFmtId="3" fontId="12" fillId="0" borderId="37" xfId="0" applyNumberFormat="1" applyFont="1" applyBorder="1" applyProtection="1">
      <protection locked="0"/>
    </xf>
    <xf numFmtId="3" fontId="12" fillId="0" borderId="38" xfId="0" applyNumberFormat="1" applyFont="1" applyBorder="1" applyProtection="1">
      <protection locked="0"/>
    </xf>
    <xf numFmtId="3" fontId="12" fillId="0" borderId="39" xfId="0" applyNumberFormat="1" applyFont="1" applyBorder="1" applyProtection="1">
      <protection locked="0"/>
    </xf>
    <xf numFmtId="3" fontId="12" fillId="0" borderId="40" xfId="0" applyNumberFormat="1" applyFont="1" applyBorder="1" applyProtection="1">
      <protection locked="0"/>
    </xf>
    <xf numFmtId="164" fontId="12" fillId="0" borderId="35" xfId="0" applyNumberFormat="1" applyFont="1" applyBorder="1" applyProtection="1">
      <protection locked="0"/>
    </xf>
    <xf numFmtId="164" fontId="12" fillId="0" borderId="36" xfId="0" applyNumberFormat="1" applyFont="1" applyBorder="1" applyProtection="1">
      <protection locked="0"/>
    </xf>
    <xf numFmtId="166" fontId="0" fillId="7" borderId="36" xfId="1" applyNumberFormat="1" applyFont="1" applyFill="1" applyBorder="1" applyAlignment="1">
      <alignment horizontal="right"/>
    </xf>
    <xf numFmtId="0" fontId="24" fillId="7" borderId="0" xfId="0" applyFont="1" applyFill="1"/>
    <xf numFmtId="0" fontId="24" fillId="7" borderId="0" xfId="0" applyFont="1" applyFill="1" applyAlignment="1">
      <alignment vertical="top"/>
    </xf>
    <xf numFmtId="3" fontId="5" fillId="0" borderId="8" xfId="0" applyNumberFormat="1" applyFont="1" applyBorder="1" applyAlignment="1" applyProtection="1">
      <alignment vertical="center"/>
      <protection locked="0"/>
    </xf>
    <xf numFmtId="164" fontId="2" fillId="7" borderId="45" xfId="0" applyNumberFormat="1" applyFont="1" applyFill="1" applyBorder="1"/>
    <xf numFmtId="164" fontId="2" fillId="7" borderId="46" xfId="0" applyNumberFormat="1" applyFont="1" applyFill="1" applyBorder="1"/>
    <xf numFmtId="0" fontId="2" fillId="0" borderId="24" xfId="0" applyFont="1" applyBorder="1" applyAlignment="1">
      <alignment vertical="center"/>
    </xf>
    <xf numFmtId="164" fontId="2" fillId="7" borderId="24" xfId="0" applyNumberFormat="1" applyFont="1" applyFill="1" applyBorder="1" applyAlignment="1">
      <alignment vertical="center"/>
    </xf>
    <xf numFmtId="2" fontId="0" fillId="0" borderId="1" xfId="0" applyNumberFormat="1" applyBorder="1" applyAlignment="1">
      <alignment horizontal="left" vertical="center"/>
    </xf>
    <xf numFmtId="0" fontId="1" fillId="7" borderId="0" xfId="0" applyFont="1" applyFill="1"/>
    <xf numFmtId="0" fontId="26" fillId="0" borderId="0" xfId="0" applyFont="1"/>
    <xf numFmtId="0" fontId="26" fillId="0" borderId="0" xfId="0" applyFont="1" applyAlignment="1">
      <alignment vertical="center"/>
    </xf>
    <xf numFmtId="164" fontId="2" fillId="7" borderId="47" xfId="0" applyNumberFormat="1" applyFont="1" applyFill="1" applyBorder="1" applyAlignment="1">
      <alignment vertical="center"/>
    </xf>
    <xf numFmtId="164" fontId="2" fillId="7" borderId="48" xfId="0" applyNumberFormat="1" applyFont="1" applyFill="1" applyBorder="1" applyAlignment="1">
      <alignment vertical="center"/>
    </xf>
    <xf numFmtId="164" fontId="2" fillId="7" borderId="49" xfId="0" applyNumberFormat="1" applyFont="1" applyFill="1" applyBorder="1" applyAlignment="1">
      <alignment vertical="center"/>
    </xf>
    <xf numFmtId="164" fontId="2" fillId="7" borderId="50" xfId="0" applyNumberFormat="1" applyFont="1" applyFill="1" applyBorder="1" applyAlignment="1">
      <alignment vertical="center"/>
    </xf>
    <xf numFmtId="164" fontId="2" fillId="7" borderId="51" xfId="0" applyNumberFormat="1" applyFont="1" applyFill="1" applyBorder="1" applyAlignment="1">
      <alignment vertical="center"/>
    </xf>
    <xf numFmtId="0" fontId="2" fillId="0" borderId="47" xfId="0" applyFont="1" applyBorder="1" applyAlignment="1">
      <alignment horizontal="right" vertical="center"/>
    </xf>
    <xf numFmtId="0" fontId="1" fillId="9" borderId="23" xfId="0" applyFont="1" applyFill="1" applyBorder="1" applyAlignment="1">
      <alignment horizontal="center" vertical="center"/>
    </xf>
    <xf numFmtId="169" fontId="1" fillId="0" borderId="23" xfId="0" applyNumberFormat="1" applyFont="1" applyBorder="1" applyProtection="1">
      <protection locked="0"/>
    </xf>
    <xf numFmtId="169" fontId="1" fillId="0" borderId="8" xfId="0" applyNumberFormat="1" applyFont="1" applyBorder="1" applyProtection="1">
      <protection locked="0"/>
    </xf>
    <xf numFmtId="169" fontId="1" fillId="0" borderId="10" xfId="0" applyNumberFormat="1" applyFont="1" applyBorder="1" applyProtection="1">
      <protection locked="0"/>
    </xf>
    <xf numFmtId="0" fontId="3" fillId="10" borderId="0" xfId="0" applyFont="1" applyFill="1"/>
    <xf numFmtId="0" fontId="7" fillId="10" borderId="0" xfId="0" applyFont="1" applyFill="1" applyAlignment="1">
      <alignment vertical="center"/>
    </xf>
    <xf numFmtId="164" fontId="2" fillId="7" borderId="55" xfId="0" applyNumberFormat="1" applyFont="1" applyFill="1" applyBorder="1" applyAlignment="1">
      <alignment vertical="center"/>
    </xf>
    <xf numFmtId="164" fontId="2" fillId="7" borderId="56" xfId="0" applyNumberFormat="1" applyFont="1" applyFill="1" applyBorder="1" applyAlignment="1">
      <alignment vertical="center"/>
    </xf>
    <xf numFmtId="164" fontId="2" fillId="7" borderId="62" xfId="0" applyNumberFormat="1" applyFont="1" applyFill="1" applyBorder="1" applyAlignment="1">
      <alignment vertical="center"/>
    </xf>
    <xf numFmtId="164" fontId="2" fillId="7" borderId="63" xfId="0" applyNumberFormat="1" applyFont="1" applyFill="1" applyBorder="1" applyAlignment="1">
      <alignment vertical="center"/>
    </xf>
    <xf numFmtId="167" fontId="2" fillId="7" borderId="62" xfId="0" applyNumberFormat="1" applyFont="1" applyFill="1" applyBorder="1" applyAlignment="1">
      <alignment horizontal="center" vertical="center"/>
    </xf>
    <xf numFmtId="164" fontId="2" fillId="7" borderId="59" xfId="0" applyNumberFormat="1" applyFont="1" applyFill="1" applyBorder="1" applyAlignment="1">
      <alignment vertical="center"/>
    </xf>
    <xf numFmtId="164" fontId="2" fillId="7" borderId="60" xfId="0" applyNumberFormat="1" applyFont="1" applyFill="1" applyBorder="1" applyAlignment="1">
      <alignment vertical="center"/>
    </xf>
    <xf numFmtId="164" fontId="2" fillId="7" borderId="62" xfId="0" applyNumberFormat="1" applyFont="1" applyFill="1" applyBorder="1"/>
    <xf numFmtId="166" fontId="2" fillId="7" borderId="62" xfId="1" applyNumberFormat="1" applyFont="1" applyFill="1" applyBorder="1" applyAlignment="1">
      <alignment horizontal="right" vertical="center"/>
    </xf>
    <xf numFmtId="0" fontId="2" fillId="0" borderId="61" xfId="0" applyFont="1" applyBorder="1" applyAlignment="1">
      <alignment vertical="center"/>
    </xf>
    <xf numFmtId="2" fontId="0" fillId="0" borderId="63" xfId="0" applyNumberFormat="1" applyBorder="1" applyAlignment="1">
      <alignment horizontal="left" vertical="center"/>
    </xf>
    <xf numFmtId="164" fontId="2" fillId="7" borderId="55" xfId="0" applyNumberFormat="1" applyFont="1" applyFill="1" applyBorder="1"/>
    <xf numFmtId="0" fontId="7" fillId="4" borderId="11" xfId="0" applyFont="1" applyFill="1" applyBorder="1" applyAlignment="1">
      <alignment vertical="center"/>
    </xf>
    <xf numFmtId="0" fontId="7" fillId="4" borderId="1" xfId="0" applyFont="1" applyFill="1" applyBorder="1" applyAlignment="1">
      <alignment vertical="center"/>
    </xf>
    <xf numFmtId="0" fontId="3" fillId="4" borderId="1" xfId="0" applyFont="1" applyFill="1" applyBorder="1" applyAlignment="1">
      <alignment vertical="center"/>
    </xf>
    <xf numFmtId="0" fontId="3" fillId="4" borderId="12" xfId="0" applyFont="1" applyFill="1" applyBorder="1" applyAlignment="1">
      <alignment vertical="center"/>
    </xf>
    <xf numFmtId="0" fontId="2" fillId="0" borderId="13" xfId="0" applyFont="1" applyBorder="1" applyAlignment="1">
      <alignment horizontal="left"/>
    </xf>
    <xf numFmtId="165" fontId="0" fillId="0" borderId="14" xfId="0" applyNumberFormat="1" applyBorder="1" applyAlignment="1">
      <alignment horizontal="left"/>
    </xf>
    <xf numFmtId="165" fontId="0" fillId="0" borderId="15" xfId="0" applyNumberFormat="1" applyBorder="1" applyAlignment="1">
      <alignment horizontal="left"/>
    </xf>
    <xf numFmtId="165" fontId="0" fillId="0" borderId="66" xfId="0" applyNumberFormat="1" applyBorder="1" applyAlignment="1">
      <alignment horizontal="left"/>
    </xf>
    <xf numFmtId="2" fontId="2" fillId="0" borderId="9" xfId="0" applyNumberFormat="1" applyFont="1" applyBorder="1" applyAlignment="1">
      <alignment horizontal="left"/>
    </xf>
    <xf numFmtId="0" fontId="7" fillId="4" borderId="1" xfId="0" applyFont="1" applyFill="1" applyBorder="1"/>
    <xf numFmtId="0" fontId="3" fillId="4" borderId="1" xfId="0" applyFont="1" applyFill="1" applyBorder="1"/>
    <xf numFmtId="0" fontId="3" fillId="4" borderId="12" xfId="0" applyFont="1" applyFill="1" applyBorder="1"/>
    <xf numFmtId="0" fontId="2" fillId="9" borderId="13" xfId="0" applyFont="1" applyFill="1" applyBorder="1" applyAlignment="1">
      <alignment horizontal="left"/>
    </xf>
    <xf numFmtId="165" fontId="0" fillId="0" borderId="69" xfId="0" applyNumberFormat="1" applyBorder="1" applyAlignment="1">
      <alignment horizontal="left"/>
    </xf>
    <xf numFmtId="0" fontId="7" fillId="2" borderId="11" xfId="0" applyFont="1" applyFill="1" applyBorder="1" applyAlignment="1">
      <alignment vertical="center"/>
    </xf>
    <xf numFmtId="0" fontId="7" fillId="2" borderId="1" xfId="0" applyFont="1" applyFill="1" applyBorder="1" applyAlignment="1">
      <alignment vertical="center"/>
    </xf>
    <xf numFmtId="0" fontId="7" fillId="2" borderId="12" xfId="0" applyFont="1" applyFill="1" applyBorder="1" applyAlignment="1">
      <alignment vertical="center"/>
    </xf>
    <xf numFmtId="164" fontId="12" fillId="0" borderId="65" xfId="0" applyNumberFormat="1" applyFont="1" applyBorder="1" applyProtection="1">
      <protection locked="0"/>
    </xf>
    <xf numFmtId="3" fontId="12" fillId="0" borderId="65" xfId="0" applyNumberFormat="1" applyFont="1" applyBorder="1" applyProtection="1">
      <protection locked="0"/>
    </xf>
    <xf numFmtId="3" fontId="12" fillId="0" borderId="67" xfId="0" applyNumberFormat="1" applyFont="1" applyBorder="1" applyProtection="1">
      <protection locked="0"/>
    </xf>
    <xf numFmtId="0" fontId="7" fillId="2" borderId="1" xfId="0" applyFont="1" applyFill="1" applyBorder="1"/>
    <xf numFmtId="0" fontId="3" fillId="2" borderId="1" xfId="0" applyFont="1" applyFill="1" applyBorder="1"/>
    <xf numFmtId="0" fontId="3" fillId="2" borderId="12" xfId="0" applyFont="1" applyFill="1" applyBorder="1"/>
    <xf numFmtId="164" fontId="12" fillId="0" borderId="52" xfId="0" applyNumberFormat="1" applyFont="1" applyBorder="1" applyProtection="1">
      <protection locked="0"/>
    </xf>
    <xf numFmtId="166" fontId="0" fillId="7" borderId="42" xfId="1" applyNumberFormat="1" applyFont="1" applyFill="1" applyBorder="1" applyAlignment="1">
      <alignment horizontal="right"/>
    </xf>
    <xf numFmtId="166" fontId="0" fillId="7" borderId="44" xfId="1" applyNumberFormat="1" applyFont="1" applyFill="1" applyBorder="1" applyAlignment="1">
      <alignment horizontal="right"/>
    </xf>
    <xf numFmtId="166" fontId="0" fillId="7" borderId="72" xfId="1" applyNumberFormat="1" applyFont="1" applyFill="1" applyBorder="1" applyAlignment="1">
      <alignment horizontal="right"/>
    </xf>
    <xf numFmtId="164" fontId="1" fillId="7" borderId="45" xfId="0" applyNumberFormat="1" applyFont="1" applyFill="1" applyBorder="1"/>
    <xf numFmtId="164" fontId="1" fillId="7" borderId="46" xfId="0" applyNumberFormat="1" applyFont="1" applyFill="1" applyBorder="1"/>
    <xf numFmtId="166" fontId="2" fillId="7" borderId="55" xfId="1" applyNumberFormat="1" applyFont="1" applyFill="1" applyBorder="1" applyAlignment="1">
      <alignment horizontal="right"/>
    </xf>
    <xf numFmtId="0" fontId="2" fillId="0" borderId="45" xfId="0" applyFont="1" applyBorder="1"/>
    <xf numFmtId="0" fontId="2" fillId="0" borderId="61" xfId="0" applyFont="1" applyBorder="1" applyAlignment="1">
      <alignment horizontal="right" vertical="center"/>
    </xf>
    <xf numFmtId="0" fontId="2" fillId="0" borderId="62" xfId="0" applyFont="1" applyBorder="1" applyAlignment="1">
      <alignment horizontal="right" vertical="center"/>
    </xf>
    <xf numFmtId="0" fontId="2" fillId="7" borderId="62" xfId="0" applyFont="1" applyFill="1" applyBorder="1" applyAlignment="1">
      <alignment horizontal="center" vertical="center"/>
    </xf>
    <xf numFmtId="166" fontId="0" fillId="7" borderId="74" xfId="1" applyNumberFormat="1" applyFont="1" applyFill="1" applyBorder="1" applyAlignment="1">
      <alignment horizontal="right"/>
    </xf>
    <xf numFmtId="164" fontId="12" fillId="0" borderId="64" xfId="0" applyNumberFormat="1" applyFont="1" applyBorder="1" applyProtection="1">
      <protection locked="0"/>
    </xf>
    <xf numFmtId="164" fontId="2" fillId="8" borderId="0" xfId="0" applyNumberFormat="1" applyFont="1" applyFill="1" applyAlignment="1">
      <alignment vertical="center"/>
    </xf>
    <xf numFmtId="166" fontId="2" fillId="8" borderId="61" xfId="1" applyNumberFormat="1" applyFont="1" applyFill="1" applyBorder="1" applyAlignment="1">
      <alignment horizontal="right" vertical="center"/>
    </xf>
    <xf numFmtId="166" fontId="2" fillId="8" borderId="0" xfId="1" applyNumberFormat="1" applyFont="1" applyFill="1" applyBorder="1" applyAlignment="1">
      <alignment horizontal="right" vertical="center"/>
    </xf>
    <xf numFmtId="164" fontId="2" fillId="8" borderId="0" xfId="0" applyNumberFormat="1" applyFont="1" applyFill="1"/>
    <xf numFmtId="166" fontId="2" fillId="8" borderId="0" xfId="1" applyNumberFormat="1" applyFont="1" applyFill="1" applyBorder="1" applyAlignment="1">
      <alignment horizontal="right"/>
    </xf>
    <xf numFmtId="0" fontId="2" fillId="0" borderId="75" xfId="0" applyFont="1" applyBorder="1" applyAlignment="1">
      <alignment horizontal="right" vertical="center"/>
    </xf>
    <xf numFmtId="0" fontId="2" fillId="0" borderId="75" xfId="0" applyFont="1" applyBorder="1" applyAlignment="1">
      <alignment horizontal="center" vertical="center"/>
    </xf>
    <xf numFmtId="167" fontId="2" fillId="0" borderId="75" xfId="0" applyNumberFormat="1" applyFont="1" applyBorder="1" applyAlignment="1">
      <alignment horizontal="center" vertical="center"/>
    </xf>
    <xf numFmtId="167" fontId="2" fillId="0" borderId="76" xfId="0" applyNumberFormat="1" applyFont="1" applyBorder="1" applyAlignment="1">
      <alignment horizontal="center" vertical="center"/>
    </xf>
    <xf numFmtId="0" fontId="2" fillId="7" borderId="75" xfId="0" applyFont="1" applyFill="1" applyBorder="1" applyAlignment="1">
      <alignment horizontal="center" vertical="center"/>
    </xf>
    <xf numFmtId="167" fontId="2" fillId="7" borderId="75" xfId="0" applyNumberFormat="1" applyFont="1" applyFill="1" applyBorder="1" applyAlignment="1">
      <alignment horizontal="center" vertical="center"/>
    </xf>
    <xf numFmtId="167" fontId="2" fillId="7" borderId="76" xfId="0" applyNumberFormat="1" applyFont="1" applyFill="1" applyBorder="1" applyAlignment="1">
      <alignment horizontal="center" vertical="center"/>
    </xf>
    <xf numFmtId="168" fontId="0" fillId="0" borderId="1" xfId="0" applyNumberFormat="1" applyBorder="1" applyAlignment="1">
      <alignment horizontal="left"/>
    </xf>
    <xf numFmtId="0" fontId="0" fillId="9" borderId="77" xfId="0" applyFill="1" applyBorder="1"/>
    <xf numFmtId="0" fontId="16" fillId="9" borderId="34" xfId="0" applyFont="1" applyFill="1" applyBorder="1" applyAlignment="1">
      <alignment vertical="center"/>
    </xf>
    <xf numFmtId="0" fontId="5" fillId="9" borderId="34" xfId="0" applyFont="1" applyFill="1" applyBorder="1"/>
    <xf numFmtId="0" fontId="2" fillId="0" borderId="78" xfId="0" applyFont="1" applyBorder="1" applyAlignment="1">
      <alignment horizontal="right" vertical="center"/>
    </xf>
    <xf numFmtId="0" fontId="2" fillId="7" borderId="78" xfId="0" applyFont="1" applyFill="1" applyBorder="1" applyAlignment="1">
      <alignment horizontal="center" vertical="center"/>
    </xf>
    <xf numFmtId="167" fontId="2" fillId="7" borderId="78" xfId="0" applyNumberFormat="1" applyFont="1" applyFill="1" applyBorder="1" applyAlignment="1">
      <alignment horizontal="center" vertical="center"/>
    </xf>
    <xf numFmtId="0" fontId="0" fillId="9" borderId="34" xfId="0" applyFill="1" applyBorder="1"/>
    <xf numFmtId="165" fontId="0" fillId="0" borderId="22" xfId="0" applyNumberFormat="1" applyBorder="1" applyAlignment="1">
      <alignment horizontal="left"/>
    </xf>
    <xf numFmtId="166" fontId="0" fillId="7" borderId="80" xfId="1" applyNumberFormat="1" applyFont="1" applyFill="1" applyBorder="1" applyAlignment="1">
      <alignment horizontal="right"/>
    </xf>
    <xf numFmtId="3" fontId="12" fillId="0" borderId="53" xfId="0" applyNumberFormat="1" applyFont="1" applyBorder="1" applyProtection="1">
      <protection locked="0"/>
    </xf>
    <xf numFmtId="0" fontId="2" fillId="9" borderId="77" xfId="0" applyFont="1" applyFill="1" applyBorder="1"/>
    <xf numFmtId="166" fontId="2" fillId="7" borderId="78" xfId="1" applyNumberFormat="1" applyFont="1" applyFill="1" applyBorder="1" applyAlignment="1">
      <alignment horizontal="right"/>
    </xf>
    <xf numFmtId="164" fontId="2" fillId="7" borderId="78" xfId="0" applyNumberFormat="1" applyFont="1" applyFill="1" applyBorder="1"/>
    <xf numFmtId="0" fontId="0" fillId="0" borderId="58" xfId="0" applyBorder="1"/>
    <xf numFmtId="0" fontId="0" fillId="0" borderId="41" xfId="0" applyBorder="1"/>
    <xf numFmtId="164" fontId="0" fillId="7" borderId="36" xfId="0" applyNumberFormat="1" applyFill="1" applyBorder="1"/>
    <xf numFmtId="0" fontId="0" fillId="0" borderId="71" xfId="0" applyBorder="1"/>
    <xf numFmtId="3" fontId="0" fillId="7" borderId="38" xfId="0" applyNumberFormat="1" applyFill="1" applyBorder="1"/>
    <xf numFmtId="49" fontId="25" fillId="0" borderId="71" xfId="0" applyNumberFormat="1" applyFont="1" applyBorder="1" applyProtection="1">
      <protection locked="0"/>
    </xf>
    <xf numFmtId="0" fontId="0" fillId="0" borderId="43" xfId="0" applyBorder="1"/>
    <xf numFmtId="3" fontId="0" fillId="7" borderId="40" xfId="0" applyNumberFormat="1" applyFill="1" applyBorder="1"/>
    <xf numFmtId="166" fontId="0" fillId="7" borderId="35" xfId="1" applyNumberFormat="1" applyFont="1" applyFill="1" applyBorder="1" applyAlignment="1">
      <alignment horizontal="right"/>
    </xf>
    <xf numFmtId="166" fontId="0" fillId="7" borderId="37" xfId="1" applyNumberFormat="1" applyFont="1" applyFill="1" applyBorder="1" applyAlignment="1">
      <alignment horizontal="right"/>
    </xf>
    <xf numFmtId="166" fontId="0" fillId="7" borderId="39" xfId="1" applyNumberFormat="1" applyFont="1" applyFill="1" applyBorder="1" applyAlignment="1">
      <alignment horizontal="right"/>
    </xf>
    <xf numFmtId="0" fontId="5" fillId="9" borderId="82" xfId="0" applyFont="1" applyFill="1" applyBorder="1"/>
    <xf numFmtId="0" fontId="0" fillId="0" borderId="73" xfId="0" applyBorder="1"/>
    <xf numFmtId="0" fontId="5" fillId="0" borderId="71" xfId="0" applyFont="1" applyBorder="1"/>
    <xf numFmtId="0" fontId="5" fillId="0" borderId="79" xfId="0" applyFont="1" applyBorder="1"/>
    <xf numFmtId="0" fontId="5" fillId="0" borderId="43" xfId="0" applyFont="1" applyBorder="1"/>
    <xf numFmtId="0" fontId="0" fillId="9" borderId="82" xfId="0" applyFill="1" applyBorder="1"/>
    <xf numFmtId="0" fontId="2" fillId="0" borderId="45" xfId="0" applyFont="1" applyBorder="1" applyAlignment="1">
      <alignment horizontal="right" vertical="center"/>
    </xf>
    <xf numFmtId="0" fontId="5" fillId="0" borderId="83" xfId="0" applyFont="1" applyBorder="1"/>
    <xf numFmtId="0" fontId="25" fillId="0" borderId="43" xfId="0" applyFont="1" applyBorder="1" applyProtection="1">
      <protection locked="0"/>
    </xf>
    <xf numFmtId="0" fontId="2" fillId="9" borderId="82" xfId="0" applyFont="1" applyFill="1" applyBorder="1"/>
    <xf numFmtId="0" fontId="0" fillId="0" borderId="83" xfId="0" applyBorder="1"/>
    <xf numFmtId="0" fontId="0" fillId="0" borderId="79" xfId="0" applyBorder="1"/>
    <xf numFmtId="164" fontId="0" fillId="7" borderId="42" xfId="0" applyNumberFormat="1" applyFill="1" applyBorder="1"/>
    <xf numFmtId="0" fontId="2" fillId="0" borderId="46" xfId="0" applyFont="1" applyBorder="1" applyAlignment="1">
      <alignment horizontal="right" vertical="center"/>
    </xf>
    <xf numFmtId="164" fontId="0" fillId="7" borderId="84" xfId="0" applyNumberFormat="1" applyFill="1" applyBorder="1"/>
    <xf numFmtId="3" fontId="0" fillId="7" borderId="72" xfId="0" applyNumberFormat="1" applyFill="1" applyBorder="1"/>
    <xf numFmtId="0" fontId="12" fillId="0" borderId="71" xfId="0" applyFont="1" applyBorder="1"/>
    <xf numFmtId="3" fontId="0" fillId="7" borderId="44" xfId="0" applyNumberFormat="1" applyFill="1" applyBorder="1"/>
    <xf numFmtId="0" fontId="2" fillId="0" borderId="54" xfId="0" applyFont="1" applyBorder="1"/>
    <xf numFmtId="3" fontId="0" fillId="7" borderId="84" xfId="0" applyNumberFormat="1" applyFill="1" applyBorder="1"/>
    <xf numFmtId="0" fontId="0" fillId="0" borderId="35" xfId="0" applyBorder="1"/>
    <xf numFmtId="0" fontId="0" fillId="9" borderId="82" xfId="0" applyFill="1" applyBorder="1" applyAlignment="1">
      <alignment horizontal="right" vertical="center"/>
    </xf>
    <xf numFmtId="0" fontId="0" fillId="0" borderId="85" xfId="0" applyBorder="1"/>
    <xf numFmtId="164" fontId="0" fillId="7" borderId="86" xfId="0" applyNumberFormat="1" applyFill="1" applyBorder="1"/>
    <xf numFmtId="0" fontId="25" fillId="0" borderId="79" xfId="0" applyFont="1" applyBorder="1" applyProtection="1">
      <protection locked="0"/>
    </xf>
    <xf numFmtId="3" fontId="0" fillId="7" borderId="53" xfId="0" applyNumberFormat="1" applyFill="1" applyBorder="1"/>
    <xf numFmtId="0" fontId="2" fillId="0" borderId="85" xfId="0" applyFont="1" applyBorder="1" applyAlignment="1">
      <alignment vertical="center"/>
    </xf>
    <xf numFmtId="164" fontId="2" fillId="7" borderId="86" xfId="0" applyNumberFormat="1" applyFont="1" applyFill="1" applyBorder="1" applyAlignment="1">
      <alignment vertical="center"/>
    </xf>
    <xf numFmtId="0" fontId="6" fillId="0" borderId="85" xfId="0" applyFont="1" applyBorder="1" applyAlignment="1">
      <alignment vertical="center"/>
    </xf>
    <xf numFmtId="0" fontId="2" fillId="7" borderId="46" xfId="0" applyFont="1" applyFill="1" applyBorder="1" applyAlignment="1">
      <alignment horizontal="center" vertical="center"/>
    </xf>
    <xf numFmtId="164" fontId="1" fillId="11" borderId="8" xfId="0" applyNumberFormat="1" applyFont="1" applyFill="1" applyBorder="1"/>
    <xf numFmtId="164" fontId="1" fillId="11" borderId="29" xfId="0" applyNumberFormat="1" applyFont="1" applyFill="1" applyBorder="1"/>
    <xf numFmtId="164" fontId="1" fillId="11" borderId="30" xfId="0" applyNumberFormat="1" applyFont="1" applyFill="1" applyBorder="1"/>
    <xf numFmtId="164" fontId="11" fillId="11" borderId="10" xfId="0" applyNumberFormat="1" applyFont="1" applyFill="1" applyBorder="1"/>
    <xf numFmtId="164" fontId="11" fillId="11" borderId="8" xfId="0" applyNumberFormat="1" applyFont="1" applyFill="1" applyBorder="1"/>
    <xf numFmtId="166" fontId="2" fillId="7" borderId="87" xfId="1" applyNumberFormat="1" applyFont="1" applyFill="1" applyBorder="1" applyAlignment="1">
      <alignment horizontal="right" vertical="center"/>
    </xf>
    <xf numFmtId="164" fontId="2" fillId="7" borderId="87" xfId="0" applyNumberFormat="1" applyFont="1" applyFill="1" applyBorder="1" applyAlignment="1">
      <alignment vertical="center"/>
    </xf>
    <xf numFmtId="164" fontId="0" fillId="7" borderId="52" xfId="0" applyNumberFormat="1" applyFill="1" applyBorder="1"/>
    <xf numFmtId="166" fontId="0" fillId="7" borderId="52" xfId="1" applyNumberFormat="1" applyFont="1" applyFill="1" applyBorder="1" applyAlignment="1">
      <alignment horizontal="right"/>
    </xf>
    <xf numFmtId="3" fontId="0" fillId="7" borderId="89" xfId="0" applyNumberFormat="1" applyFill="1" applyBorder="1"/>
    <xf numFmtId="166" fontId="0" fillId="7" borderId="89" xfId="1" applyNumberFormat="1" applyFont="1" applyFill="1" applyBorder="1" applyAlignment="1">
      <alignment horizontal="right"/>
    </xf>
    <xf numFmtId="165" fontId="0" fillId="0" borderId="90" xfId="0" applyNumberFormat="1" applyBorder="1" applyAlignment="1">
      <alignment horizontal="left"/>
    </xf>
    <xf numFmtId="0" fontId="0" fillId="0" borderId="91" xfId="0" applyBorder="1"/>
    <xf numFmtId="0" fontId="0" fillId="0" borderId="57" xfId="0" applyBorder="1"/>
    <xf numFmtId="165" fontId="0" fillId="0" borderId="92" xfId="0" applyNumberFormat="1" applyBorder="1" applyAlignment="1">
      <alignment horizontal="left"/>
    </xf>
    <xf numFmtId="0" fontId="0" fillId="0" borderId="93" xfId="0" applyBorder="1"/>
    <xf numFmtId="0" fontId="0" fillId="0" borderId="94" xfId="0" applyBorder="1"/>
    <xf numFmtId="0" fontId="2" fillId="0" borderId="18" xfId="0" applyFont="1" applyBorder="1" applyAlignment="1">
      <alignment vertical="center"/>
    </xf>
    <xf numFmtId="0" fontId="2" fillId="0" borderId="88" xfId="0" applyFont="1" applyBorder="1" applyAlignment="1">
      <alignment vertical="center"/>
    </xf>
    <xf numFmtId="166" fontId="2" fillId="7" borderId="55" xfId="1" applyNumberFormat="1" applyFont="1" applyFill="1" applyBorder="1" applyAlignment="1">
      <alignment horizontal="right" vertical="center"/>
    </xf>
    <xf numFmtId="168" fontId="0" fillId="0" borderId="1" xfId="0" applyNumberFormat="1" applyBorder="1" applyAlignment="1">
      <alignment horizontal="left" vertical="center"/>
    </xf>
    <xf numFmtId="0" fontId="6" fillId="0" borderId="87" xfId="0" applyFont="1" applyBorder="1" applyAlignment="1">
      <alignment vertical="center"/>
    </xf>
    <xf numFmtId="164" fontId="2" fillId="7" borderId="75" xfId="0" applyNumberFormat="1" applyFont="1" applyFill="1" applyBorder="1" applyAlignment="1">
      <alignment vertical="center"/>
    </xf>
    <xf numFmtId="164" fontId="2" fillId="7" borderId="68" xfId="0" applyNumberFormat="1" applyFont="1" applyFill="1" applyBorder="1" applyAlignment="1">
      <alignment vertical="center"/>
    </xf>
    <xf numFmtId="0" fontId="16" fillId="11" borderId="13" xfId="0" applyFont="1" applyFill="1" applyBorder="1" applyAlignment="1">
      <alignment horizontal="left" vertical="center"/>
    </xf>
    <xf numFmtId="0" fontId="2" fillId="11" borderId="8" xfId="0" applyFont="1" applyFill="1" applyBorder="1" applyAlignment="1">
      <alignment horizontal="center" vertical="center"/>
    </xf>
    <xf numFmtId="0" fontId="2" fillId="8" borderId="24" xfId="0" applyFont="1" applyFill="1" applyBorder="1" applyAlignment="1">
      <alignment vertical="center"/>
    </xf>
    <xf numFmtId="0" fontId="22" fillId="0" borderId="0" xfId="0" applyFont="1"/>
    <xf numFmtId="0" fontId="22" fillId="0" borderId="13" xfId="0" applyFont="1" applyBorder="1" applyAlignment="1">
      <alignment horizontal="left"/>
    </xf>
    <xf numFmtId="0" fontId="6" fillId="0" borderId="0" xfId="0" applyFont="1" applyAlignment="1">
      <alignment horizontal="left" indent="1"/>
    </xf>
    <xf numFmtId="0" fontId="27" fillId="0" borderId="0" xfId="0" applyFont="1"/>
    <xf numFmtId="0" fontId="19" fillId="0" borderId="0" xfId="0" applyFont="1" applyAlignment="1">
      <alignment horizontal="right"/>
    </xf>
    <xf numFmtId="3" fontId="1" fillId="0" borderId="36" xfId="0" applyNumberFormat="1" applyFont="1" applyBorder="1" applyProtection="1">
      <protection locked="0"/>
    </xf>
    <xf numFmtId="3" fontId="1" fillId="0" borderId="64" xfId="0" applyNumberFormat="1" applyFont="1" applyBorder="1" applyProtection="1">
      <protection locked="0"/>
    </xf>
    <xf numFmtId="3" fontId="1" fillId="0" borderId="38" xfId="0" applyNumberFormat="1" applyFont="1" applyBorder="1" applyProtection="1">
      <protection locked="0"/>
    </xf>
    <xf numFmtId="3" fontId="1" fillId="0" borderId="65" xfId="0" applyNumberFormat="1" applyFont="1" applyBorder="1" applyProtection="1">
      <protection locked="0"/>
    </xf>
    <xf numFmtId="3" fontId="1" fillId="0" borderId="40" xfId="0" applyNumberFormat="1" applyFont="1" applyBorder="1" applyProtection="1">
      <protection locked="0"/>
    </xf>
    <xf numFmtId="3" fontId="1" fillId="0" borderId="67" xfId="0" applyNumberFormat="1" applyFont="1" applyBorder="1" applyProtection="1">
      <protection locked="0"/>
    </xf>
    <xf numFmtId="3" fontId="5" fillId="0" borderId="36" xfId="0" applyNumberFormat="1" applyFont="1" applyBorder="1" applyProtection="1">
      <protection locked="0"/>
    </xf>
    <xf numFmtId="3" fontId="5" fillId="0" borderId="64" xfId="0" applyNumberFormat="1" applyFont="1" applyBorder="1" applyProtection="1">
      <protection locked="0"/>
    </xf>
    <xf numFmtId="3" fontId="5" fillId="0" borderId="38" xfId="0" applyNumberFormat="1" applyFont="1" applyBorder="1" applyProtection="1">
      <protection locked="0"/>
    </xf>
    <xf numFmtId="3" fontId="5" fillId="0" borderId="65" xfId="0" applyNumberFormat="1" applyFont="1" applyBorder="1" applyProtection="1">
      <protection locked="0"/>
    </xf>
    <xf numFmtId="3" fontId="5" fillId="0" borderId="40" xfId="0" applyNumberFormat="1" applyFont="1" applyBorder="1" applyProtection="1">
      <protection locked="0"/>
    </xf>
    <xf numFmtId="3" fontId="5" fillId="0" borderId="67" xfId="0" applyNumberFormat="1" applyFont="1" applyBorder="1" applyProtection="1">
      <protection locked="0"/>
    </xf>
    <xf numFmtId="3" fontId="5" fillId="0" borderId="42" xfId="0" applyNumberFormat="1" applyFont="1" applyBorder="1" applyProtection="1">
      <protection locked="0"/>
    </xf>
    <xf numFmtId="3" fontId="5" fillId="0" borderId="70" xfId="0" applyNumberFormat="1" applyFont="1" applyBorder="1" applyProtection="1">
      <protection locked="0"/>
    </xf>
    <xf numFmtId="3" fontId="5" fillId="0" borderId="80" xfId="0" applyNumberFormat="1" applyFont="1" applyBorder="1" applyProtection="1">
      <protection locked="0"/>
    </xf>
    <xf numFmtId="3" fontId="5" fillId="0" borderId="81" xfId="0" applyNumberFormat="1" applyFont="1" applyBorder="1" applyProtection="1">
      <protection locked="0"/>
    </xf>
    <xf numFmtId="0" fontId="28" fillId="0" borderId="0" xfId="0" applyFont="1" applyAlignment="1">
      <alignment vertical="center"/>
    </xf>
    <xf numFmtId="0" fontId="31" fillId="0" borderId="0" xfId="3"/>
    <xf numFmtId="0" fontId="33" fillId="0" borderId="0" xfId="0" applyFont="1"/>
    <xf numFmtId="0" fontId="34" fillId="0" borderId="0" xfId="0" applyFont="1"/>
    <xf numFmtId="0" fontId="32" fillId="12" borderId="95" xfId="3" applyFont="1" applyFill="1" applyBorder="1" applyAlignment="1">
      <alignment horizontal="center" vertical="center"/>
    </xf>
    <xf numFmtId="164" fontId="1" fillId="0" borderId="23" xfId="0" applyNumberFormat="1" applyFont="1" applyBorder="1" applyProtection="1">
      <protection locked="0"/>
    </xf>
    <xf numFmtId="164" fontId="1" fillId="0" borderId="25" xfId="0" applyNumberFormat="1" applyFont="1" applyBorder="1" applyProtection="1">
      <protection locked="0"/>
    </xf>
    <xf numFmtId="164" fontId="1" fillId="0" borderId="8" xfId="0" applyNumberFormat="1" applyFont="1" applyBorder="1" applyProtection="1">
      <protection locked="0"/>
    </xf>
    <xf numFmtId="164" fontId="1" fillId="0" borderId="10" xfId="0" applyNumberFormat="1" applyFont="1" applyBorder="1" applyProtection="1">
      <protection locked="0"/>
    </xf>
    <xf numFmtId="0" fontId="1" fillId="0" borderId="20" xfId="0" applyFont="1" applyBorder="1" applyProtection="1">
      <protection locked="0"/>
    </xf>
    <xf numFmtId="169" fontId="1" fillId="0" borderId="20" xfId="0" applyNumberFormat="1" applyFont="1" applyBorder="1" applyProtection="1">
      <protection locked="0"/>
    </xf>
    <xf numFmtId="164" fontId="1" fillId="7" borderId="96" xfId="0" applyNumberFormat="1" applyFont="1" applyFill="1" applyBorder="1"/>
    <xf numFmtId="164" fontId="1" fillId="7" borderId="20" xfId="0" applyNumberFormat="1" applyFont="1" applyFill="1" applyBorder="1"/>
    <xf numFmtId="164" fontId="1" fillId="7" borderId="33" xfId="0" applyNumberFormat="1" applyFont="1" applyFill="1" applyBorder="1"/>
    <xf numFmtId="164" fontId="1" fillId="0" borderId="20" xfId="0" applyNumberFormat="1" applyFont="1" applyBorder="1" applyProtection="1">
      <protection locked="0"/>
    </xf>
    <xf numFmtId="164" fontId="1" fillId="0" borderId="12" xfId="0" applyNumberFormat="1" applyFont="1" applyBorder="1" applyProtection="1">
      <protection locked="0"/>
    </xf>
    <xf numFmtId="0" fontId="2" fillId="0" borderId="8" xfId="0" applyFont="1" applyBorder="1"/>
    <xf numFmtId="164" fontId="1" fillId="0" borderId="8" xfId="0" applyNumberFormat="1" applyFont="1" applyBorder="1"/>
    <xf numFmtId="0" fontId="2" fillId="0" borderId="8" xfId="0" applyFont="1" applyBorder="1" applyProtection="1">
      <protection locked="0"/>
    </xf>
    <xf numFmtId="14" fontId="24" fillId="7" borderId="0" xfId="0" applyNumberFormat="1" applyFont="1" applyFill="1" applyAlignment="1">
      <alignment vertical="top"/>
    </xf>
    <xf numFmtId="0" fontId="1" fillId="0" borderId="8" xfId="0" applyFont="1" applyBorder="1"/>
    <xf numFmtId="0" fontId="1" fillId="0" borderId="97" xfId="0" applyFont="1" applyBorder="1" applyProtection="1">
      <protection locked="0"/>
    </xf>
    <xf numFmtId="164" fontId="1" fillId="11" borderId="10" xfId="0" applyNumberFormat="1" applyFont="1" applyFill="1" applyBorder="1"/>
    <xf numFmtId="164" fontId="1" fillId="7" borderId="25" xfId="0" applyNumberFormat="1" applyFont="1" applyFill="1" applyBorder="1"/>
    <xf numFmtId="164" fontId="1" fillId="7" borderId="10" xfId="0" applyNumberFormat="1" applyFont="1" applyFill="1" applyBorder="1"/>
    <xf numFmtId="164" fontId="1" fillId="7" borderId="12" xfId="0" applyNumberFormat="1" applyFont="1" applyFill="1" applyBorder="1"/>
    <xf numFmtId="0" fontId="29" fillId="0" borderId="0" xfId="0" applyFont="1" applyAlignment="1">
      <alignment horizontal="left" vertical="center" wrapText="1"/>
    </xf>
    <xf numFmtId="0" fontId="29" fillId="0" borderId="0" xfId="0" applyFont="1" applyAlignment="1">
      <alignment horizontal="left" vertical="center"/>
    </xf>
    <xf numFmtId="0" fontId="25" fillId="0" borderId="0" xfId="0" applyFont="1" applyProtection="1">
      <protection locked="0"/>
    </xf>
    <xf numFmtId="0" fontId="25" fillId="0" borderId="82" xfId="0" applyFont="1" applyBorder="1" applyAlignment="1" applyProtection="1">
      <alignment vertical="top"/>
      <protection locked="0"/>
    </xf>
    <xf numFmtId="0" fontId="1" fillId="0" borderId="0" xfId="0" applyFont="1" applyAlignment="1">
      <alignment vertical="top" wrapText="1"/>
    </xf>
    <xf numFmtId="0" fontId="1" fillId="8" borderId="17" xfId="0" applyFont="1" applyFill="1" applyBorder="1" applyAlignment="1" applyProtection="1">
      <alignment vertical="top" wrapText="1"/>
      <protection locked="0"/>
    </xf>
    <xf numFmtId="0" fontId="1" fillId="8" borderId="18" xfId="0" applyFont="1" applyFill="1" applyBorder="1" applyAlignment="1" applyProtection="1">
      <alignment vertical="top" wrapText="1"/>
      <protection locked="0"/>
    </xf>
    <xf numFmtId="0" fontId="1" fillId="8" borderId="19" xfId="0" applyFont="1" applyFill="1" applyBorder="1" applyAlignment="1" applyProtection="1">
      <alignment vertical="top" wrapText="1"/>
      <protection locked="0"/>
    </xf>
    <xf numFmtId="0" fontId="2"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2" fillId="0" borderId="20" xfId="0" applyFont="1" applyBorder="1" applyAlignment="1">
      <alignment horizontal="center" vertical="center"/>
    </xf>
    <xf numFmtId="0" fontId="2" fillId="0" borderId="23" xfId="0" applyFont="1" applyBorder="1" applyAlignment="1">
      <alignment horizontal="center" vertical="center"/>
    </xf>
    <xf numFmtId="165" fontId="22" fillId="0" borderId="20" xfId="0" applyNumberFormat="1" applyFont="1" applyBorder="1" applyAlignment="1">
      <alignment horizontal="center" vertical="center"/>
    </xf>
    <xf numFmtId="165" fontId="22" fillId="0" borderId="23" xfId="0" applyNumberFormat="1" applyFont="1" applyBorder="1" applyAlignment="1">
      <alignment horizontal="center" vertical="center"/>
    </xf>
    <xf numFmtId="0" fontId="2" fillId="0" borderId="26" xfId="0" applyFont="1" applyBorder="1" applyAlignment="1">
      <alignment horizontal="center" vertical="center" wrapText="1"/>
    </xf>
    <xf numFmtId="0" fontId="4"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1" fillId="13" borderId="8" xfId="0" applyFont="1" applyFill="1" applyBorder="1" applyProtection="1">
      <protection locked="0"/>
    </xf>
    <xf numFmtId="164" fontId="1" fillId="13" borderId="10" xfId="0" applyNumberFormat="1" applyFont="1" applyFill="1" applyBorder="1"/>
    <xf numFmtId="0" fontId="1" fillId="13" borderId="8" xfId="0" applyFont="1" applyFill="1" applyBorder="1"/>
    <xf numFmtId="0" fontId="2" fillId="13" borderId="8" xfId="0" applyFont="1" applyFill="1" applyBorder="1" applyProtection="1">
      <protection locked="0"/>
    </xf>
  </cellXfs>
  <cellStyles count="4">
    <cellStyle name="Comma 2" xfId="2" xr:uid="{00000000-0005-0000-0000-000000000000}"/>
    <cellStyle name="Hyperlink" xfId="3" builtinId="8"/>
    <cellStyle name="Normal" xfId="0" builtinId="0"/>
    <cellStyle name="Percent" xfId="1" builtinId="5"/>
  </cellStyles>
  <dxfs count="1">
    <dxf>
      <font>
        <condense val="0"/>
        <extend val="0"/>
        <color indexed="9"/>
      </font>
    </dxf>
  </dxfs>
  <tableStyles count="0" defaultTableStyle="TableStyleMedium2" defaultPivotStyle="PivotStyleLight16"/>
  <colors>
    <mruColors>
      <color rgb="FF005DA2"/>
      <color rgb="FFE7F7FF"/>
      <color rgb="FFFFFFCC"/>
      <color rgb="FF9A4D00"/>
      <color rgb="FFFFEAD5"/>
      <color rgb="FFE7F9FF"/>
      <color rgb="FFFEF2E8"/>
      <color rgb="FF00962E"/>
      <color rgb="FF0070BC"/>
      <color rgb="FF006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Summary Funding Sources - Proposed Action</a:t>
            </a:r>
          </a:p>
        </c:rich>
      </c:tx>
      <c:layout>
        <c:manualLayout>
          <c:xMode val="edge"/>
          <c:yMode val="edge"/>
          <c:x val="0.15799644372524485"/>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3.99399301057793E-2"/>
          <c:y val="0.23514385796832429"/>
          <c:w val="0.66023638218974956"/>
          <c:h val="0.51202698522000334"/>
        </c:manualLayout>
      </c:layout>
      <c:pie3DChart>
        <c:varyColors val="1"/>
        <c:ser>
          <c:idx val="0"/>
          <c:order val="0"/>
          <c:spPr>
            <a:solidFill>
              <a:srgbClr val="9999FF"/>
            </a:solidFill>
            <a:ln w="12700">
              <a:solidFill>
                <a:srgbClr val="FFFFFF"/>
              </a:solidFill>
              <a:prstDash val="solid"/>
            </a:ln>
          </c:spPr>
          <c:explosion val="1"/>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F40D-465F-BEDD-7204BB61A046}"/>
              </c:ext>
            </c:extLst>
          </c:dPt>
          <c:dPt>
            <c:idx val="1"/>
            <c:bubble3D val="0"/>
            <c:spPr>
              <a:solidFill>
                <a:srgbClr val="00FF00"/>
              </a:solidFill>
              <a:ln w="12700">
                <a:solidFill>
                  <a:srgbClr val="FFFFFF"/>
                </a:solidFill>
                <a:prstDash val="solid"/>
              </a:ln>
            </c:spPr>
            <c:extLst>
              <c:ext xmlns:c16="http://schemas.microsoft.com/office/drawing/2014/chart" uri="{C3380CC4-5D6E-409C-BE32-E72D297353CC}">
                <c16:uniqueId val="{00000003-F40D-465F-BEDD-7204BB61A046}"/>
              </c:ext>
            </c:extLst>
          </c:dPt>
          <c:dPt>
            <c:idx val="2"/>
            <c:bubble3D val="0"/>
            <c:spPr>
              <a:solidFill>
                <a:srgbClr val="00FF00"/>
              </a:solidFill>
              <a:ln w="12700">
                <a:solidFill>
                  <a:srgbClr val="FFFFFF"/>
                </a:solidFill>
                <a:prstDash val="solid"/>
              </a:ln>
            </c:spPr>
            <c:extLst>
              <c:ext xmlns:c16="http://schemas.microsoft.com/office/drawing/2014/chart" uri="{C3380CC4-5D6E-409C-BE32-E72D297353CC}">
                <c16:uniqueId val="{00000005-F40D-465F-BEDD-7204BB61A046}"/>
              </c:ext>
            </c:extLst>
          </c:dPt>
          <c:dPt>
            <c:idx val="3"/>
            <c:bubble3D val="0"/>
            <c:spPr>
              <a:solidFill>
                <a:srgbClr val="00FF00"/>
              </a:solidFill>
              <a:ln w="12700">
                <a:solidFill>
                  <a:srgbClr val="FFFFFF"/>
                </a:solidFill>
                <a:prstDash val="solid"/>
              </a:ln>
            </c:spPr>
            <c:extLst>
              <c:ext xmlns:c16="http://schemas.microsoft.com/office/drawing/2014/chart" uri="{C3380CC4-5D6E-409C-BE32-E72D297353CC}">
                <c16:uniqueId val="{00000007-F40D-465F-BEDD-7204BB61A046}"/>
              </c:ext>
            </c:extLst>
          </c:dPt>
          <c:dPt>
            <c:idx val="4"/>
            <c:bubble3D val="0"/>
            <c:spPr>
              <a:solidFill>
                <a:srgbClr val="33CCCC"/>
              </a:solidFill>
              <a:ln w="12700">
                <a:solidFill>
                  <a:srgbClr val="FFFFFF"/>
                </a:solidFill>
                <a:prstDash val="solid"/>
              </a:ln>
            </c:spPr>
            <c:extLst>
              <c:ext xmlns:c16="http://schemas.microsoft.com/office/drawing/2014/chart" uri="{C3380CC4-5D6E-409C-BE32-E72D297353CC}">
                <c16:uniqueId val="{00000009-F40D-465F-BEDD-7204BB61A046}"/>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F40D-465F-BEDD-7204BB61A046}"/>
              </c:ext>
            </c:extLst>
          </c:dPt>
          <c:dPt>
            <c:idx val="6"/>
            <c:bubble3D val="0"/>
            <c:spPr>
              <a:solidFill>
                <a:srgbClr val="0066CC"/>
              </a:solidFill>
              <a:ln w="12700">
                <a:solidFill>
                  <a:srgbClr val="FFFFFF"/>
                </a:solidFill>
                <a:prstDash val="solid"/>
              </a:ln>
            </c:spPr>
            <c:extLst>
              <c:ext xmlns:c16="http://schemas.microsoft.com/office/drawing/2014/chart" uri="{C3380CC4-5D6E-409C-BE32-E72D297353CC}">
                <c16:uniqueId val="{0000000D-F40D-465F-BEDD-7204BB61A046}"/>
              </c:ext>
            </c:extLst>
          </c:dPt>
          <c:dLbls>
            <c:dLbl>
              <c:idx val="0"/>
              <c:layout>
                <c:manualLayout>
                  <c:x val="3.6482020762344421E-2"/>
                  <c:y val="5.92195214671014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40D-465F-BEDD-7204BB61A046}"/>
                </c:ext>
              </c:extLst>
            </c:dLbl>
            <c:dLbl>
              <c:idx val="1"/>
              <c:layout>
                <c:manualLayout>
                  <c:x val="-0.24023288101002163"/>
                  <c:y val="0.1130780515553426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40D-465F-BEDD-7204BB61A046}"/>
                </c:ext>
              </c:extLst>
            </c:dLbl>
            <c:dLbl>
              <c:idx val="2"/>
              <c:layout>
                <c:manualLayout>
                  <c:x val="-4.1899616270783903E-2"/>
                  <c:y val="0.2516727062643905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40D-465F-BEDD-7204BB61A046}"/>
                </c:ext>
              </c:extLst>
            </c:dLbl>
            <c:dLbl>
              <c:idx val="3"/>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40D-465F-BEDD-7204BB61A046}"/>
                </c:ext>
              </c:extLst>
            </c:dLbl>
            <c:dLbl>
              <c:idx val="4"/>
              <c:layout>
                <c:manualLayout>
                  <c:x val="0.13295133683613014"/>
                  <c:y val="-8.938894045088470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40D-465F-BEDD-7204BB61A046}"/>
                </c:ext>
              </c:extLst>
            </c:dLbl>
            <c:dLbl>
              <c:idx val="5"/>
              <c:layout>
                <c:manualLayout>
                  <c:x val="6.446779642378335E-2"/>
                  <c:y val="-0.241376006706386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40D-465F-BEDD-7204BB61A046}"/>
                </c:ext>
              </c:extLst>
            </c:dLbl>
            <c:dLbl>
              <c:idx val="6"/>
              <c:delete val="1"/>
              <c:extLst>
                <c:ext xmlns:c15="http://schemas.microsoft.com/office/drawing/2012/chart" uri="{CE6537A1-D6FC-4f65-9D91-7224C49458BB}"/>
                <c:ext xmlns:c16="http://schemas.microsoft.com/office/drawing/2014/chart" uri="{C3380CC4-5D6E-409C-BE32-E72D297353CC}">
                  <c16:uniqueId val="{0000000D-F40D-465F-BEDD-7204BB61A046}"/>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Entry'!$B$68:$B$74</c:f>
              <c:strCache>
                <c:ptCount val="7"/>
                <c:pt idx="0">
                  <c:v>Discretionary - LOI Request</c:v>
                </c:pt>
                <c:pt idx="1">
                  <c:v>Other AIP funds</c:v>
                </c:pt>
                <c:pt idx="2">
                  <c:v>Other Federal funding</c:v>
                </c:pt>
                <c:pt idx="3">
                  <c:v>State grants</c:v>
                </c:pt>
                <c:pt idx="4">
                  <c:v>PFCs</c:v>
                </c:pt>
                <c:pt idx="5">
                  <c:v>Bonds</c:v>
                </c:pt>
                <c:pt idx="6">
                  <c:v>Other</c:v>
                </c:pt>
              </c:strCache>
            </c:strRef>
          </c:cat>
          <c:val>
            <c:numRef>
              <c:f>'Program-Level Data Entry'!$D$68:$D$74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F40D-465F-BEDD-7204BB61A04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Funding Status - Proposed Action</a:t>
            </a:r>
          </a:p>
        </c:rich>
      </c:tx>
      <c:layout>
        <c:manualLayout>
          <c:xMode val="edge"/>
          <c:yMode val="edge"/>
          <c:x val="0.24662859508330903"/>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1.430996033074424E-3"/>
          <c:y val="0.25409154018791136"/>
          <c:w val="0.60115720051556576"/>
          <c:h val="0.46792539048752668"/>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FBE5-4A36-9937-55E14135CF0A}"/>
              </c:ext>
            </c:extLst>
          </c:dPt>
          <c:dPt>
            <c:idx val="1"/>
            <c:bubble3D val="0"/>
            <c:spPr>
              <a:solidFill>
                <a:srgbClr val="008000"/>
              </a:solidFill>
              <a:ln w="12700">
                <a:solidFill>
                  <a:srgbClr val="FFFFFF"/>
                </a:solidFill>
                <a:prstDash val="solid"/>
              </a:ln>
            </c:spPr>
            <c:extLst>
              <c:ext xmlns:c16="http://schemas.microsoft.com/office/drawing/2014/chart" uri="{C3380CC4-5D6E-409C-BE32-E72D297353CC}">
                <c16:uniqueId val="{00000003-FBE5-4A36-9937-55E14135CF0A}"/>
              </c:ext>
            </c:extLst>
          </c:dPt>
          <c:dPt>
            <c:idx val="2"/>
            <c:bubble3D val="0"/>
            <c:spPr>
              <a:solidFill>
                <a:srgbClr val="008000"/>
              </a:solidFill>
              <a:ln w="12700">
                <a:solidFill>
                  <a:srgbClr val="FFFFFF"/>
                </a:solidFill>
                <a:prstDash val="solid"/>
              </a:ln>
            </c:spPr>
            <c:extLst>
              <c:ext xmlns:c16="http://schemas.microsoft.com/office/drawing/2014/chart" uri="{C3380CC4-5D6E-409C-BE32-E72D297353CC}">
                <c16:uniqueId val="{00000005-FBE5-4A36-9937-55E14135CF0A}"/>
              </c:ext>
            </c:extLst>
          </c:dPt>
          <c:dPt>
            <c:idx val="3"/>
            <c:bubble3D val="0"/>
            <c:spPr>
              <a:solidFill>
                <a:srgbClr val="008000"/>
              </a:solidFill>
              <a:ln w="12700">
                <a:solidFill>
                  <a:srgbClr val="FFFFFF"/>
                </a:solidFill>
                <a:prstDash val="solid"/>
              </a:ln>
            </c:spPr>
            <c:extLst>
              <c:ext xmlns:c16="http://schemas.microsoft.com/office/drawing/2014/chart" uri="{C3380CC4-5D6E-409C-BE32-E72D297353CC}">
                <c16:uniqueId val="{00000007-FBE5-4A36-9937-55E14135CF0A}"/>
              </c:ext>
            </c:extLst>
          </c:dPt>
          <c:dPt>
            <c:idx val="4"/>
            <c:bubble3D val="0"/>
            <c:spPr>
              <a:solidFill>
                <a:srgbClr val="FF0000"/>
              </a:solidFill>
              <a:ln w="12700">
                <a:solidFill>
                  <a:srgbClr val="FFFFFF"/>
                </a:solidFill>
                <a:prstDash val="solid"/>
              </a:ln>
            </c:spPr>
            <c:extLst>
              <c:ext xmlns:c16="http://schemas.microsoft.com/office/drawing/2014/chart" uri="{C3380CC4-5D6E-409C-BE32-E72D297353CC}">
                <c16:uniqueId val="{00000009-FBE5-4A36-9937-55E14135CF0A}"/>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FBE5-4A36-9937-55E14135CF0A}"/>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FBE5-4A36-9937-55E14135CF0A}"/>
              </c:ext>
            </c:extLst>
          </c:dPt>
          <c:dPt>
            <c:idx val="7"/>
            <c:bubble3D val="0"/>
            <c:spPr>
              <a:solidFill>
                <a:srgbClr val="CCCCFF"/>
              </a:solidFill>
              <a:ln w="12700">
                <a:solidFill>
                  <a:srgbClr val="FFFFFF"/>
                </a:solidFill>
                <a:prstDash val="solid"/>
              </a:ln>
            </c:spPr>
            <c:extLst>
              <c:ext xmlns:c16="http://schemas.microsoft.com/office/drawing/2014/chart" uri="{C3380CC4-5D6E-409C-BE32-E72D297353CC}">
                <c16:uniqueId val="{0000000F-FBE5-4A36-9937-55E14135CF0A}"/>
              </c:ext>
            </c:extLst>
          </c:dPt>
          <c:dLbls>
            <c:dLbl>
              <c:idx val="0"/>
              <c:layout>
                <c:manualLayout>
                  <c:x val="7.8823037600891391E-2"/>
                  <c:y val="0.1253158006517301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92267406038201"/>
                      <c:h val="0.13335346215780999"/>
                    </c:manualLayout>
                  </c15:layout>
                </c:ext>
                <c:ext xmlns:c16="http://schemas.microsoft.com/office/drawing/2014/chart" uri="{C3380CC4-5D6E-409C-BE32-E72D297353CC}">
                  <c16:uniqueId val="{00000001-FBE5-4A36-9937-55E14135CF0A}"/>
                </c:ext>
              </c:extLst>
            </c:dLbl>
            <c:dLbl>
              <c:idx val="1"/>
              <c:layout>
                <c:manualLayout>
                  <c:x val="0.18083678798271524"/>
                  <c:y val="2.21503616371776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BE5-4A36-9937-55E14135CF0A}"/>
                </c:ext>
              </c:extLst>
            </c:dLbl>
            <c:dLbl>
              <c:idx val="2"/>
              <c:layout>
                <c:manualLayout>
                  <c:x val="-7.1019773175303183E-2"/>
                  <c:y val="0.2888145548835380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BE5-4A36-9937-55E14135CF0A}"/>
                </c:ext>
              </c:extLst>
            </c:dLbl>
            <c:dLbl>
              <c:idx val="3"/>
              <c:layout>
                <c:manualLayout>
                  <c:x val="0.11573986477198658"/>
                  <c:y val="-0.24830450315087427"/>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7161634832614501"/>
                      <c:h val="0.1484500805152979"/>
                    </c:manualLayout>
                  </c15:layout>
                </c:ext>
                <c:ext xmlns:c16="http://schemas.microsoft.com/office/drawing/2014/chart" uri="{C3380CC4-5D6E-409C-BE32-E72D297353CC}">
                  <c16:uniqueId val="{00000007-FBE5-4A36-9937-55E14135CF0A}"/>
                </c:ext>
              </c:extLst>
            </c:dLbl>
            <c:dLbl>
              <c:idx val="4"/>
              <c:layout>
                <c:manualLayout>
                  <c:x val="0.12563150608946524"/>
                  <c:y val="-0.107426109779755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BE5-4A36-9937-55E14135CF0A}"/>
                </c:ext>
              </c:extLst>
            </c:dLbl>
            <c:dLbl>
              <c:idx val="5"/>
              <c:layout>
                <c:manualLayout>
                  <c:x val="-0.26648768603554868"/>
                  <c:y val="-0.2433024110210861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050112959539946"/>
                      <c:h val="0.13083735909822866"/>
                    </c:manualLayout>
                  </c15:layout>
                </c:ext>
                <c:ext xmlns:c16="http://schemas.microsoft.com/office/drawing/2014/chart" uri="{C3380CC4-5D6E-409C-BE32-E72D297353CC}">
                  <c16:uniqueId val="{0000000B-FBE5-4A36-9937-55E14135CF0A}"/>
                </c:ext>
              </c:extLst>
            </c:dLbl>
            <c:dLbl>
              <c:idx val="6"/>
              <c:layout>
                <c:manualLayout>
                  <c:x val="3.0751556933387023E-2"/>
                  <c:y val="-0.38417287965815866"/>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881905935510371"/>
                      <c:h val="0.13083735909822866"/>
                    </c:manualLayout>
                  </c15:layout>
                </c:ext>
                <c:ext xmlns:c16="http://schemas.microsoft.com/office/drawing/2014/chart" uri="{C3380CC4-5D6E-409C-BE32-E72D297353CC}">
                  <c16:uniqueId val="{0000000D-FBE5-4A36-9937-55E14135CF0A}"/>
                </c:ext>
              </c:extLst>
            </c:dLbl>
            <c:dLbl>
              <c:idx val="7"/>
              <c:delete val="1"/>
              <c:extLst>
                <c:ext xmlns:c15="http://schemas.microsoft.com/office/drawing/2012/chart" uri="{CE6537A1-D6FC-4f65-9D91-7224C49458BB}"/>
                <c:ext xmlns:c16="http://schemas.microsoft.com/office/drawing/2014/chart" uri="{C3380CC4-5D6E-409C-BE32-E72D297353CC}">
                  <c16:uniqueId val="{0000000F-FBE5-4A36-9937-55E14135CF0A}"/>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Entry'!$B$77:$B$84</c:f>
              <c:strCache>
                <c:ptCount val="8"/>
                <c:pt idx="0">
                  <c:v>Discretionary - LOI Request</c:v>
                </c:pt>
                <c:pt idx="1">
                  <c:v>Grants awarded</c:v>
                </c:pt>
                <c:pt idx="2">
                  <c:v>Approved PFCs</c:v>
                </c:pt>
                <c:pt idx="3">
                  <c:v>Approved bonds</c:v>
                </c:pt>
                <c:pt idx="4">
                  <c:v>Future grants</c:v>
                </c:pt>
                <c:pt idx="5">
                  <c:v>Future PFCs</c:v>
                </c:pt>
                <c:pt idx="6">
                  <c:v>Future bonds</c:v>
                </c:pt>
                <c:pt idx="7">
                  <c:v>Other</c:v>
                </c:pt>
              </c:strCache>
            </c:strRef>
          </c:cat>
          <c:val>
            <c:numRef>
              <c:f>'Program-Level Data Entry'!$D$77:$D$84</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FBE5-4A36-9937-55E14135CF0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Summary Funding Sources - Other Capital Plans</a:t>
            </a:r>
          </a:p>
        </c:rich>
      </c:tx>
      <c:layout>
        <c:manualLayout>
          <c:xMode val="edge"/>
          <c:yMode val="edge"/>
          <c:x val="0.14065537063344968"/>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0.2119464488997187"/>
          <c:y val="0.26037783825515598"/>
          <c:w val="0.64740006209368617"/>
          <c:h val="0.50188771721646008"/>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3F1E-429F-A6AF-2217FA346FF6}"/>
              </c:ext>
            </c:extLst>
          </c:dPt>
          <c:dPt>
            <c:idx val="1"/>
            <c:bubble3D val="0"/>
            <c:spPr>
              <a:solidFill>
                <a:srgbClr val="00FF00"/>
              </a:solidFill>
              <a:ln w="12700">
                <a:solidFill>
                  <a:srgbClr val="FFFFFF"/>
                </a:solidFill>
                <a:prstDash val="solid"/>
              </a:ln>
            </c:spPr>
            <c:extLst>
              <c:ext xmlns:c16="http://schemas.microsoft.com/office/drawing/2014/chart" uri="{C3380CC4-5D6E-409C-BE32-E72D297353CC}">
                <c16:uniqueId val="{00000003-3F1E-429F-A6AF-2217FA346FF6}"/>
              </c:ext>
            </c:extLst>
          </c:dPt>
          <c:dPt>
            <c:idx val="2"/>
            <c:bubble3D val="0"/>
            <c:spPr>
              <a:solidFill>
                <a:srgbClr val="00FF00"/>
              </a:solidFill>
              <a:ln w="12700">
                <a:solidFill>
                  <a:srgbClr val="FFFFFF"/>
                </a:solidFill>
                <a:prstDash val="solid"/>
              </a:ln>
            </c:spPr>
            <c:extLst>
              <c:ext xmlns:c16="http://schemas.microsoft.com/office/drawing/2014/chart" uri="{C3380CC4-5D6E-409C-BE32-E72D297353CC}">
                <c16:uniqueId val="{00000005-3F1E-429F-A6AF-2217FA346FF6}"/>
              </c:ext>
            </c:extLst>
          </c:dPt>
          <c:dPt>
            <c:idx val="3"/>
            <c:bubble3D val="0"/>
            <c:spPr>
              <a:solidFill>
                <a:srgbClr val="00FF00"/>
              </a:solidFill>
              <a:ln w="12700">
                <a:solidFill>
                  <a:srgbClr val="FFFFFF"/>
                </a:solidFill>
                <a:prstDash val="solid"/>
              </a:ln>
            </c:spPr>
            <c:extLst>
              <c:ext xmlns:c16="http://schemas.microsoft.com/office/drawing/2014/chart" uri="{C3380CC4-5D6E-409C-BE32-E72D297353CC}">
                <c16:uniqueId val="{00000007-3F1E-429F-A6AF-2217FA346FF6}"/>
              </c:ext>
            </c:extLst>
          </c:dPt>
          <c:dPt>
            <c:idx val="4"/>
            <c:bubble3D val="0"/>
            <c:spPr>
              <a:solidFill>
                <a:srgbClr val="33CCCC"/>
              </a:solidFill>
              <a:ln w="12700">
                <a:solidFill>
                  <a:srgbClr val="FFFFFF"/>
                </a:solidFill>
                <a:prstDash val="solid"/>
              </a:ln>
            </c:spPr>
            <c:extLst>
              <c:ext xmlns:c16="http://schemas.microsoft.com/office/drawing/2014/chart" uri="{C3380CC4-5D6E-409C-BE32-E72D297353CC}">
                <c16:uniqueId val="{00000009-3F1E-429F-A6AF-2217FA346FF6}"/>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3F1E-429F-A6AF-2217FA346FF6}"/>
              </c:ext>
            </c:extLst>
          </c:dPt>
          <c:dPt>
            <c:idx val="6"/>
            <c:bubble3D val="0"/>
            <c:spPr>
              <a:solidFill>
                <a:srgbClr val="0066CC"/>
              </a:solidFill>
              <a:ln w="12700">
                <a:solidFill>
                  <a:srgbClr val="FFFFFF"/>
                </a:solidFill>
                <a:prstDash val="solid"/>
              </a:ln>
            </c:spPr>
            <c:extLst>
              <c:ext xmlns:c16="http://schemas.microsoft.com/office/drawing/2014/chart" uri="{C3380CC4-5D6E-409C-BE32-E72D297353CC}">
                <c16:uniqueId val="{0000000D-3F1E-429F-A6AF-2217FA346FF6}"/>
              </c:ext>
            </c:extLst>
          </c:dPt>
          <c:dLbls>
            <c:dLbl>
              <c:idx val="0"/>
              <c:delete val="1"/>
              <c:extLst>
                <c:ext xmlns:c15="http://schemas.microsoft.com/office/drawing/2012/chart" uri="{CE6537A1-D6FC-4f65-9D91-7224C49458BB}"/>
                <c:ext xmlns:c16="http://schemas.microsoft.com/office/drawing/2014/chart" uri="{C3380CC4-5D6E-409C-BE32-E72D297353CC}">
                  <c16:uniqueId val="{00000001-3F1E-429F-A6AF-2217FA346FF6}"/>
                </c:ext>
              </c:extLst>
            </c:dLbl>
            <c:dLbl>
              <c:idx val="1"/>
              <c:layout>
                <c:manualLayout>
                  <c:x val="1.5158891091431627E-2"/>
                  <c:y val="0.1472700792913602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F1E-429F-A6AF-2217FA346FF6}"/>
                </c:ext>
              </c:extLst>
            </c:dLbl>
            <c:dLbl>
              <c:idx val="2"/>
              <c:delete val="1"/>
              <c:extLst>
                <c:ext xmlns:c15="http://schemas.microsoft.com/office/drawing/2012/chart" uri="{CE6537A1-D6FC-4f65-9D91-7224C49458BB}"/>
                <c:ext xmlns:c16="http://schemas.microsoft.com/office/drawing/2014/chart" uri="{C3380CC4-5D6E-409C-BE32-E72D297353CC}">
                  <c16:uniqueId val="{00000005-3F1E-429F-A6AF-2217FA346FF6}"/>
                </c:ext>
              </c:extLst>
            </c:dLbl>
            <c:dLbl>
              <c:idx val="3"/>
              <c:delete val="1"/>
              <c:extLst>
                <c:ext xmlns:c15="http://schemas.microsoft.com/office/drawing/2012/chart" uri="{CE6537A1-D6FC-4f65-9D91-7224C49458BB}"/>
                <c:ext xmlns:c16="http://schemas.microsoft.com/office/drawing/2014/chart" uri="{C3380CC4-5D6E-409C-BE32-E72D297353CC}">
                  <c16:uniqueId val="{00000007-3F1E-429F-A6AF-2217FA346FF6}"/>
                </c:ext>
              </c:extLst>
            </c:dLbl>
            <c:dLbl>
              <c:idx val="4"/>
              <c:layout>
                <c:manualLayout>
                  <c:x val="-9.1489046284079195E-2"/>
                  <c:y val="0.1887795897378343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F1E-429F-A6AF-2217FA346FF6}"/>
                </c:ext>
              </c:extLst>
            </c:dLbl>
            <c:dLbl>
              <c:idx val="5"/>
              <c:layout>
                <c:manualLayout>
                  <c:x val="4.5226780638723388E-2"/>
                  <c:y val="-1.122077877699559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F1E-429F-A6AF-2217FA346FF6}"/>
                </c:ext>
              </c:extLst>
            </c:dLbl>
            <c:dLbl>
              <c:idx val="6"/>
              <c:delete val="1"/>
              <c:extLst>
                <c:ext xmlns:c15="http://schemas.microsoft.com/office/drawing/2012/chart" uri="{CE6537A1-D6FC-4f65-9D91-7224C49458BB}"/>
                <c:ext xmlns:c16="http://schemas.microsoft.com/office/drawing/2014/chart" uri="{C3380CC4-5D6E-409C-BE32-E72D297353CC}">
                  <c16:uniqueId val="{0000000D-3F1E-429F-A6AF-2217FA346FF6}"/>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Entry'!$B$137:$B$143</c:f>
              <c:strCache>
                <c:ptCount val="7"/>
                <c:pt idx="0">
                  <c:v>Discretionary - LOI Request</c:v>
                </c:pt>
                <c:pt idx="1">
                  <c:v>Other AIP funds</c:v>
                </c:pt>
                <c:pt idx="2">
                  <c:v>Other Federal funding</c:v>
                </c:pt>
                <c:pt idx="3">
                  <c:v>State grants</c:v>
                </c:pt>
                <c:pt idx="4">
                  <c:v>PFCs</c:v>
                </c:pt>
                <c:pt idx="5">
                  <c:v>Bonds</c:v>
                </c:pt>
                <c:pt idx="6">
                  <c:v>Other</c:v>
                </c:pt>
              </c:strCache>
            </c:strRef>
          </c:cat>
          <c:val>
            <c:numRef>
              <c:f>'Program-Level Data Entry'!$D$137:$D$143</c:f>
              <c:numCache>
                <c:formatCode>"$"#,##0</c:formatCode>
                <c:ptCount val="7"/>
                <c:pt idx="0">
                  <c:v>0</c:v>
                </c:pt>
                <c:pt idx="1">
                  <c:v>0</c:v>
                </c:pt>
                <c:pt idx="2">
                  <c:v>0</c:v>
                </c:pt>
                <c:pt idx="3" formatCode="#,##0">
                  <c:v>0</c:v>
                </c:pt>
                <c:pt idx="4">
                  <c:v>0</c:v>
                </c:pt>
                <c:pt idx="5">
                  <c:v>0</c:v>
                </c:pt>
                <c:pt idx="6">
                  <c:v>0</c:v>
                </c:pt>
              </c:numCache>
            </c:numRef>
          </c:val>
          <c:extLst>
            <c:ext xmlns:c16="http://schemas.microsoft.com/office/drawing/2014/chart" uri="{C3380CC4-5D6E-409C-BE32-E72D297353CC}">
              <c16:uniqueId val="{0000000E-3F1E-429F-A6AF-2217FA346FF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Funding Status - Other Capital Plans</a:t>
            </a:r>
          </a:p>
        </c:rich>
      </c:tx>
      <c:layout>
        <c:manualLayout>
          <c:xMode val="edge"/>
          <c:yMode val="edge"/>
          <c:x val="0.22928752199151387"/>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3.2878543832667861E-2"/>
          <c:y val="0.25660645453738573"/>
          <c:w val="0.60501077231374245"/>
          <c:h val="0.47169898234629709"/>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6ECA-4A5B-9B13-1662E3919452}"/>
              </c:ext>
            </c:extLst>
          </c:dPt>
          <c:dPt>
            <c:idx val="1"/>
            <c:bubble3D val="0"/>
            <c:spPr>
              <a:solidFill>
                <a:srgbClr val="008000"/>
              </a:solidFill>
              <a:ln w="12700">
                <a:solidFill>
                  <a:srgbClr val="FFFFFF"/>
                </a:solidFill>
                <a:prstDash val="solid"/>
              </a:ln>
            </c:spPr>
            <c:extLst>
              <c:ext xmlns:c16="http://schemas.microsoft.com/office/drawing/2014/chart" uri="{C3380CC4-5D6E-409C-BE32-E72D297353CC}">
                <c16:uniqueId val="{00000003-6ECA-4A5B-9B13-1662E3919452}"/>
              </c:ext>
            </c:extLst>
          </c:dPt>
          <c:dPt>
            <c:idx val="2"/>
            <c:bubble3D val="0"/>
            <c:spPr>
              <a:solidFill>
                <a:srgbClr val="008000"/>
              </a:solidFill>
              <a:ln w="12700">
                <a:solidFill>
                  <a:srgbClr val="FFFFFF"/>
                </a:solidFill>
                <a:prstDash val="solid"/>
              </a:ln>
            </c:spPr>
            <c:extLst>
              <c:ext xmlns:c16="http://schemas.microsoft.com/office/drawing/2014/chart" uri="{C3380CC4-5D6E-409C-BE32-E72D297353CC}">
                <c16:uniqueId val="{00000005-6ECA-4A5B-9B13-1662E3919452}"/>
              </c:ext>
            </c:extLst>
          </c:dPt>
          <c:dPt>
            <c:idx val="3"/>
            <c:bubble3D val="0"/>
            <c:spPr>
              <a:solidFill>
                <a:srgbClr val="008000"/>
              </a:solidFill>
              <a:ln w="12700">
                <a:solidFill>
                  <a:srgbClr val="FFFFFF"/>
                </a:solidFill>
                <a:prstDash val="solid"/>
              </a:ln>
            </c:spPr>
            <c:extLst>
              <c:ext xmlns:c16="http://schemas.microsoft.com/office/drawing/2014/chart" uri="{C3380CC4-5D6E-409C-BE32-E72D297353CC}">
                <c16:uniqueId val="{00000007-6ECA-4A5B-9B13-1662E3919452}"/>
              </c:ext>
            </c:extLst>
          </c:dPt>
          <c:dPt>
            <c:idx val="4"/>
            <c:bubble3D val="0"/>
            <c:spPr>
              <a:solidFill>
                <a:srgbClr val="FF0000"/>
              </a:solidFill>
              <a:ln w="12700">
                <a:solidFill>
                  <a:srgbClr val="FFFFFF"/>
                </a:solidFill>
                <a:prstDash val="solid"/>
              </a:ln>
            </c:spPr>
            <c:extLst>
              <c:ext xmlns:c16="http://schemas.microsoft.com/office/drawing/2014/chart" uri="{C3380CC4-5D6E-409C-BE32-E72D297353CC}">
                <c16:uniqueId val="{00000009-6ECA-4A5B-9B13-1662E3919452}"/>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6ECA-4A5B-9B13-1662E3919452}"/>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6ECA-4A5B-9B13-1662E3919452}"/>
              </c:ext>
            </c:extLst>
          </c:dPt>
          <c:dPt>
            <c:idx val="7"/>
            <c:bubble3D val="0"/>
            <c:spPr>
              <a:solidFill>
                <a:srgbClr val="CCCCFF"/>
              </a:solidFill>
              <a:ln w="12700">
                <a:solidFill>
                  <a:srgbClr val="FFFFFF"/>
                </a:solidFill>
                <a:prstDash val="solid"/>
              </a:ln>
            </c:spPr>
            <c:extLst>
              <c:ext xmlns:c16="http://schemas.microsoft.com/office/drawing/2014/chart" uri="{C3380CC4-5D6E-409C-BE32-E72D297353CC}">
                <c16:uniqueId val="{0000000F-6ECA-4A5B-9B13-1662E3919452}"/>
              </c:ext>
            </c:extLst>
          </c:dPt>
          <c:dLbls>
            <c:dLbl>
              <c:idx val="0"/>
              <c:delete val="1"/>
              <c:extLst>
                <c:ext xmlns:c15="http://schemas.microsoft.com/office/drawing/2012/chart" uri="{CE6537A1-D6FC-4f65-9D91-7224C49458BB}"/>
                <c:ext xmlns:c16="http://schemas.microsoft.com/office/drawing/2014/chart" uri="{C3380CC4-5D6E-409C-BE32-E72D297353CC}">
                  <c16:uniqueId val="{00000001-6ECA-4A5B-9B13-1662E3919452}"/>
                </c:ext>
              </c:extLst>
            </c:dLbl>
            <c:dLbl>
              <c:idx val="1"/>
              <c:layout>
                <c:manualLayout>
                  <c:x val="4.4013589105428269E-2"/>
                  <c:y val="-0.240575113799180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ECA-4A5B-9B13-1662E3919452}"/>
                </c:ext>
              </c:extLst>
            </c:dLbl>
            <c:dLbl>
              <c:idx val="2"/>
              <c:layout>
                <c:manualLayout>
                  <c:x val="-5.3726937090349938E-2"/>
                  <c:y val="0.2009871048727604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ECA-4A5B-9B13-1662E3919452}"/>
                </c:ext>
              </c:extLst>
            </c:dLbl>
            <c:dLbl>
              <c:idx val="3"/>
              <c:layout>
                <c:manualLayout>
                  <c:x val="7.5186419627306197E-2"/>
                  <c:y val="2.363116068824731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878003696857671"/>
                      <c:h val="0.18870772946859907"/>
                    </c:manualLayout>
                  </c15:layout>
                </c:ext>
                <c:ext xmlns:c16="http://schemas.microsoft.com/office/drawing/2014/chart" uri="{C3380CC4-5D6E-409C-BE32-E72D297353CC}">
                  <c16:uniqueId val="{00000007-6ECA-4A5B-9B13-1662E3919452}"/>
                </c:ext>
              </c:extLst>
            </c:dLbl>
            <c:dLbl>
              <c:idx val="4"/>
              <c:layout>
                <c:manualLayout>
                  <c:x val="0.14873444591413573"/>
                  <c:y val="-0.14619698135169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ECA-4A5B-9B13-1662E3919452}"/>
                </c:ext>
              </c:extLst>
            </c:dLbl>
            <c:dLbl>
              <c:idx val="5"/>
              <c:layout>
                <c:manualLayout>
                  <c:x val="0.11797748107463871"/>
                  <c:y val="-0.395254044030540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ECA-4A5B-9B13-1662E3919452}"/>
                </c:ext>
              </c:extLst>
            </c:dLbl>
            <c:dLbl>
              <c:idx val="6"/>
              <c:layout>
                <c:manualLayout>
                  <c:x val="9.7944694297685889E-2"/>
                  <c:y val="0.1380968117209986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652084616964471"/>
                      <c:h val="0.13083735909822866"/>
                    </c:manualLayout>
                  </c15:layout>
                </c:ext>
                <c:ext xmlns:c16="http://schemas.microsoft.com/office/drawing/2014/chart" uri="{C3380CC4-5D6E-409C-BE32-E72D297353CC}">
                  <c16:uniqueId val="{0000000D-6ECA-4A5B-9B13-1662E3919452}"/>
                </c:ext>
              </c:extLst>
            </c:dLbl>
            <c:dLbl>
              <c:idx val="7"/>
              <c:delete val="1"/>
              <c:extLst>
                <c:ext xmlns:c15="http://schemas.microsoft.com/office/drawing/2012/chart" uri="{CE6537A1-D6FC-4f65-9D91-7224C49458BB}"/>
                <c:ext xmlns:c16="http://schemas.microsoft.com/office/drawing/2014/chart" uri="{C3380CC4-5D6E-409C-BE32-E72D297353CC}">
                  <c16:uniqueId val="{0000000F-6ECA-4A5B-9B13-1662E3919452}"/>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Entry'!$B$146:$B$153</c:f>
              <c:strCache>
                <c:ptCount val="8"/>
                <c:pt idx="0">
                  <c:v>Discretionary - LOI Request</c:v>
                </c:pt>
                <c:pt idx="1">
                  <c:v>Grants awarded</c:v>
                </c:pt>
                <c:pt idx="2">
                  <c:v>Approved PFCs</c:v>
                </c:pt>
                <c:pt idx="3">
                  <c:v>Approved bonds</c:v>
                </c:pt>
                <c:pt idx="4">
                  <c:v>Future grants</c:v>
                </c:pt>
                <c:pt idx="5">
                  <c:v>Future PFCs</c:v>
                </c:pt>
                <c:pt idx="6">
                  <c:v>Future bonds</c:v>
                </c:pt>
                <c:pt idx="7">
                  <c:v>Other</c:v>
                </c:pt>
              </c:strCache>
            </c:strRef>
          </c:cat>
          <c:val>
            <c:numRef>
              <c:f>'Program-Level Data Entry'!$D$146:$D$153</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6ECA-4A5B-9B13-1662E391945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Summary Funding Sources - Overall Capital Plans</a:t>
            </a:r>
          </a:p>
        </c:rich>
      </c:tx>
      <c:layout>
        <c:manualLayout>
          <c:xMode val="edge"/>
          <c:yMode val="edge"/>
          <c:x val="0.13102144113800793"/>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3.4805405562751981E-2"/>
          <c:y val="0.24528341504481752"/>
          <c:w val="0.64740006209368617"/>
          <c:h val="0.50188771721646008"/>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6F35-4816-887D-C6ECD44BE92C}"/>
              </c:ext>
            </c:extLst>
          </c:dPt>
          <c:dPt>
            <c:idx val="1"/>
            <c:bubble3D val="0"/>
            <c:spPr>
              <a:solidFill>
                <a:srgbClr val="00FF00"/>
              </a:solidFill>
              <a:ln w="12700">
                <a:solidFill>
                  <a:srgbClr val="FFFFFF"/>
                </a:solidFill>
                <a:prstDash val="solid"/>
              </a:ln>
            </c:spPr>
            <c:extLst>
              <c:ext xmlns:c16="http://schemas.microsoft.com/office/drawing/2014/chart" uri="{C3380CC4-5D6E-409C-BE32-E72D297353CC}">
                <c16:uniqueId val="{00000003-6F35-4816-887D-C6ECD44BE92C}"/>
              </c:ext>
            </c:extLst>
          </c:dPt>
          <c:dPt>
            <c:idx val="2"/>
            <c:bubble3D val="0"/>
            <c:spPr>
              <a:solidFill>
                <a:srgbClr val="00FF00"/>
              </a:solidFill>
              <a:ln w="12700">
                <a:solidFill>
                  <a:srgbClr val="FFFFFF"/>
                </a:solidFill>
                <a:prstDash val="solid"/>
              </a:ln>
            </c:spPr>
            <c:extLst>
              <c:ext xmlns:c16="http://schemas.microsoft.com/office/drawing/2014/chart" uri="{C3380CC4-5D6E-409C-BE32-E72D297353CC}">
                <c16:uniqueId val="{00000005-6F35-4816-887D-C6ECD44BE92C}"/>
              </c:ext>
            </c:extLst>
          </c:dPt>
          <c:dPt>
            <c:idx val="3"/>
            <c:bubble3D val="0"/>
            <c:spPr>
              <a:solidFill>
                <a:srgbClr val="00FF00"/>
              </a:solidFill>
              <a:ln w="12700">
                <a:solidFill>
                  <a:srgbClr val="FFFFFF"/>
                </a:solidFill>
                <a:prstDash val="solid"/>
              </a:ln>
            </c:spPr>
            <c:extLst>
              <c:ext xmlns:c16="http://schemas.microsoft.com/office/drawing/2014/chart" uri="{C3380CC4-5D6E-409C-BE32-E72D297353CC}">
                <c16:uniqueId val="{00000007-6F35-4816-887D-C6ECD44BE92C}"/>
              </c:ext>
            </c:extLst>
          </c:dPt>
          <c:dPt>
            <c:idx val="4"/>
            <c:bubble3D val="0"/>
            <c:spPr>
              <a:solidFill>
                <a:srgbClr val="33CCCC"/>
              </a:solidFill>
              <a:ln w="12700">
                <a:solidFill>
                  <a:srgbClr val="FFFFFF"/>
                </a:solidFill>
                <a:prstDash val="solid"/>
              </a:ln>
            </c:spPr>
            <c:extLst>
              <c:ext xmlns:c16="http://schemas.microsoft.com/office/drawing/2014/chart" uri="{C3380CC4-5D6E-409C-BE32-E72D297353CC}">
                <c16:uniqueId val="{00000009-6F35-4816-887D-C6ECD44BE92C}"/>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6F35-4816-887D-C6ECD44BE92C}"/>
              </c:ext>
            </c:extLst>
          </c:dPt>
          <c:dPt>
            <c:idx val="6"/>
            <c:bubble3D val="0"/>
            <c:spPr>
              <a:solidFill>
                <a:srgbClr val="0066CC"/>
              </a:solidFill>
              <a:ln w="12700">
                <a:solidFill>
                  <a:srgbClr val="FFFFFF"/>
                </a:solidFill>
                <a:prstDash val="solid"/>
              </a:ln>
            </c:spPr>
            <c:extLst>
              <c:ext xmlns:c16="http://schemas.microsoft.com/office/drawing/2014/chart" uri="{C3380CC4-5D6E-409C-BE32-E72D297353CC}">
                <c16:uniqueId val="{0000000D-6F35-4816-887D-C6ECD44BE92C}"/>
              </c:ext>
            </c:extLst>
          </c:dPt>
          <c:dLbls>
            <c:dLbl>
              <c:idx val="0"/>
              <c:layout>
                <c:manualLayout>
                  <c:x val="2.1581755654205701E-2"/>
                  <c:y val="6.67460085704445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F35-4816-887D-C6ECD44BE92C}"/>
                </c:ext>
              </c:extLst>
            </c:dLbl>
            <c:dLbl>
              <c:idx val="1"/>
              <c:layout>
                <c:manualLayout>
                  <c:x val="2.4439512938966557E-2"/>
                  <c:y val="0.2076700851273254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F35-4816-887D-C6ECD44BE92C}"/>
                </c:ext>
              </c:extLst>
            </c:dLbl>
            <c:dLbl>
              <c:idx val="2"/>
              <c:layout>
                <c:manualLayout>
                  <c:x val="-0.10268545488814299"/>
                  <c:y val="0.3271238468256005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F35-4816-887D-C6ECD44BE92C}"/>
                </c:ext>
              </c:extLst>
            </c:dLbl>
            <c:dLbl>
              <c:idx val="3"/>
              <c:layout>
                <c:manualLayout>
                  <c:x val="-9.2292067927738242E-3"/>
                  <c:y val="-9.30318427177734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F35-4816-887D-C6ECD44BE92C}"/>
                </c:ext>
              </c:extLst>
            </c:dLbl>
            <c:dLbl>
              <c:idx val="4"/>
              <c:layout>
                <c:manualLayout>
                  <c:x val="2.6423597466213211E-3"/>
                  <c:y val="-0.2452331005794087"/>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F35-4816-887D-C6ECD44BE92C}"/>
                </c:ext>
              </c:extLst>
            </c:dLbl>
            <c:dLbl>
              <c:idx val="5"/>
              <c:layout>
                <c:manualLayout>
                  <c:x val="0.14796951790453189"/>
                  <c:y val="-0.116858713415540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F35-4816-887D-C6ECD44BE92C}"/>
                </c:ext>
              </c:extLst>
            </c:dLbl>
            <c:dLbl>
              <c:idx val="6"/>
              <c:delete val="1"/>
              <c:extLst>
                <c:ext xmlns:c15="http://schemas.microsoft.com/office/drawing/2012/chart" uri="{CE6537A1-D6FC-4f65-9D91-7224C49458BB}"/>
                <c:ext xmlns:c16="http://schemas.microsoft.com/office/drawing/2014/chart" uri="{C3380CC4-5D6E-409C-BE32-E72D297353CC}">
                  <c16:uniqueId val="{0000000D-6F35-4816-887D-C6ECD44BE92C}"/>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Entry'!$B$206:$B$212</c:f>
              <c:strCache>
                <c:ptCount val="7"/>
                <c:pt idx="0">
                  <c:v>Discretionary - LOI Request</c:v>
                </c:pt>
                <c:pt idx="1">
                  <c:v>Other AIP funds</c:v>
                </c:pt>
                <c:pt idx="2">
                  <c:v>Other Federal funding</c:v>
                </c:pt>
                <c:pt idx="3">
                  <c:v>State grants</c:v>
                </c:pt>
                <c:pt idx="4">
                  <c:v>PFCs</c:v>
                </c:pt>
                <c:pt idx="5">
                  <c:v>Bonds</c:v>
                </c:pt>
                <c:pt idx="6">
                  <c:v>Other</c:v>
                </c:pt>
              </c:strCache>
            </c:strRef>
          </c:cat>
          <c:val>
            <c:numRef>
              <c:f>'Program-Level Data Entry'!$D$206:$D$212</c:f>
              <c:numCache>
                <c:formatCode>"$"#,##0</c:formatCode>
                <c:ptCount val="7"/>
                <c:pt idx="0">
                  <c:v>0</c:v>
                </c:pt>
                <c:pt idx="1">
                  <c:v>0</c:v>
                </c:pt>
                <c:pt idx="2">
                  <c:v>0</c:v>
                </c:pt>
                <c:pt idx="3" formatCode="#,##0">
                  <c:v>0</c:v>
                </c:pt>
                <c:pt idx="4">
                  <c:v>0</c:v>
                </c:pt>
                <c:pt idx="5">
                  <c:v>0</c:v>
                </c:pt>
                <c:pt idx="6">
                  <c:v>0</c:v>
                </c:pt>
              </c:numCache>
            </c:numRef>
          </c:val>
          <c:extLst>
            <c:ext xmlns:c16="http://schemas.microsoft.com/office/drawing/2014/chart" uri="{C3380CC4-5D6E-409C-BE32-E72D297353CC}">
              <c16:uniqueId val="{0000000E-6F35-4816-887D-C6ECD44BE92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Funding Status - Overall Capital Plans</a:t>
            </a:r>
          </a:p>
        </c:rich>
      </c:tx>
      <c:layout>
        <c:manualLayout>
          <c:xMode val="edge"/>
          <c:yMode val="edge"/>
          <c:x val="0.21965359249607211"/>
          <c:y val="3.7735918587703768E-2"/>
        </c:manualLayout>
      </c:layout>
      <c:overlay val="0"/>
      <c:spPr>
        <a:noFill/>
        <a:ln w="25400">
          <a:noFill/>
        </a:ln>
      </c:spPr>
    </c:title>
    <c:autoTitleDeleted val="0"/>
    <c:view3D>
      <c:rotX val="15"/>
      <c:rotY val="90"/>
      <c:rAngAx val="0"/>
      <c:perspective val="0"/>
    </c:view3D>
    <c:floor>
      <c:thickness val="0"/>
    </c:floor>
    <c:sideWall>
      <c:thickness val="0"/>
    </c:sideWall>
    <c:backWall>
      <c:thickness val="0"/>
    </c:backWall>
    <c:plotArea>
      <c:layout>
        <c:manualLayout>
          <c:layoutTarget val="inner"/>
          <c:xMode val="edge"/>
          <c:yMode val="edge"/>
          <c:x val="0"/>
          <c:y val="0.2415098361798978"/>
          <c:w val="0.60501077231374245"/>
          <c:h val="0.47169898234629709"/>
        </c:manualLayout>
      </c:layout>
      <c:pie3DChart>
        <c:varyColors val="1"/>
        <c:ser>
          <c:idx val="0"/>
          <c:order val="0"/>
          <c:spPr>
            <a:solidFill>
              <a:srgbClr val="9999FF"/>
            </a:solidFill>
            <a:ln w="12700">
              <a:solidFill>
                <a:srgbClr val="FFFFFF"/>
              </a:solidFill>
              <a:prstDash val="solid"/>
            </a:ln>
          </c:spPr>
          <c:dPt>
            <c:idx val="0"/>
            <c:bubble3D val="0"/>
            <c:spPr>
              <a:solidFill>
                <a:srgbClr val="FF9900"/>
              </a:solidFill>
              <a:ln w="12700">
                <a:solidFill>
                  <a:srgbClr val="FFFFFF"/>
                </a:solidFill>
                <a:prstDash val="solid"/>
              </a:ln>
            </c:spPr>
            <c:extLst>
              <c:ext xmlns:c16="http://schemas.microsoft.com/office/drawing/2014/chart" uri="{C3380CC4-5D6E-409C-BE32-E72D297353CC}">
                <c16:uniqueId val="{00000001-3C9B-442D-AD4C-5094CB8C0F96}"/>
              </c:ext>
            </c:extLst>
          </c:dPt>
          <c:dPt>
            <c:idx val="1"/>
            <c:bubble3D val="0"/>
            <c:spPr>
              <a:solidFill>
                <a:srgbClr val="008000"/>
              </a:solidFill>
              <a:ln w="12700">
                <a:solidFill>
                  <a:srgbClr val="FFFFFF"/>
                </a:solidFill>
                <a:prstDash val="solid"/>
              </a:ln>
            </c:spPr>
            <c:extLst>
              <c:ext xmlns:c16="http://schemas.microsoft.com/office/drawing/2014/chart" uri="{C3380CC4-5D6E-409C-BE32-E72D297353CC}">
                <c16:uniqueId val="{00000003-3C9B-442D-AD4C-5094CB8C0F96}"/>
              </c:ext>
            </c:extLst>
          </c:dPt>
          <c:dPt>
            <c:idx val="2"/>
            <c:bubble3D val="0"/>
            <c:spPr>
              <a:solidFill>
                <a:srgbClr val="008000"/>
              </a:solidFill>
              <a:ln w="12700">
                <a:solidFill>
                  <a:srgbClr val="FFFFFF"/>
                </a:solidFill>
                <a:prstDash val="solid"/>
              </a:ln>
            </c:spPr>
            <c:extLst>
              <c:ext xmlns:c16="http://schemas.microsoft.com/office/drawing/2014/chart" uri="{C3380CC4-5D6E-409C-BE32-E72D297353CC}">
                <c16:uniqueId val="{00000005-3C9B-442D-AD4C-5094CB8C0F96}"/>
              </c:ext>
            </c:extLst>
          </c:dPt>
          <c:dPt>
            <c:idx val="3"/>
            <c:bubble3D val="0"/>
            <c:spPr>
              <a:solidFill>
                <a:srgbClr val="008000"/>
              </a:solidFill>
              <a:ln w="12700">
                <a:solidFill>
                  <a:srgbClr val="FFFFFF"/>
                </a:solidFill>
                <a:prstDash val="solid"/>
              </a:ln>
            </c:spPr>
            <c:extLst>
              <c:ext xmlns:c16="http://schemas.microsoft.com/office/drawing/2014/chart" uri="{C3380CC4-5D6E-409C-BE32-E72D297353CC}">
                <c16:uniqueId val="{00000007-3C9B-442D-AD4C-5094CB8C0F96}"/>
              </c:ext>
            </c:extLst>
          </c:dPt>
          <c:dPt>
            <c:idx val="4"/>
            <c:bubble3D val="0"/>
            <c:spPr>
              <a:solidFill>
                <a:srgbClr val="FF0000"/>
              </a:solidFill>
              <a:ln w="12700">
                <a:solidFill>
                  <a:srgbClr val="FFFFFF"/>
                </a:solidFill>
                <a:prstDash val="solid"/>
              </a:ln>
            </c:spPr>
            <c:extLst>
              <c:ext xmlns:c16="http://schemas.microsoft.com/office/drawing/2014/chart" uri="{C3380CC4-5D6E-409C-BE32-E72D297353CC}">
                <c16:uniqueId val="{00000009-3C9B-442D-AD4C-5094CB8C0F96}"/>
              </c:ext>
            </c:extLst>
          </c:dPt>
          <c:dPt>
            <c:idx val="5"/>
            <c:bubble3D val="0"/>
            <c:spPr>
              <a:solidFill>
                <a:srgbClr val="FF0000"/>
              </a:solidFill>
              <a:ln w="12700">
                <a:solidFill>
                  <a:srgbClr val="FFFFFF"/>
                </a:solidFill>
                <a:prstDash val="solid"/>
              </a:ln>
            </c:spPr>
            <c:extLst>
              <c:ext xmlns:c16="http://schemas.microsoft.com/office/drawing/2014/chart" uri="{C3380CC4-5D6E-409C-BE32-E72D297353CC}">
                <c16:uniqueId val="{0000000B-3C9B-442D-AD4C-5094CB8C0F96}"/>
              </c:ext>
            </c:extLst>
          </c:dPt>
          <c:dPt>
            <c:idx val="6"/>
            <c:bubble3D val="0"/>
            <c:spPr>
              <a:solidFill>
                <a:srgbClr val="FF0000"/>
              </a:solidFill>
              <a:ln w="12700">
                <a:solidFill>
                  <a:srgbClr val="FFFFFF"/>
                </a:solidFill>
                <a:prstDash val="solid"/>
              </a:ln>
            </c:spPr>
            <c:extLst>
              <c:ext xmlns:c16="http://schemas.microsoft.com/office/drawing/2014/chart" uri="{C3380CC4-5D6E-409C-BE32-E72D297353CC}">
                <c16:uniqueId val="{0000000D-3C9B-442D-AD4C-5094CB8C0F96}"/>
              </c:ext>
            </c:extLst>
          </c:dPt>
          <c:dPt>
            <c:idx val="7"/>
            <c:bubble3D val="0"/>
            <c:spPr>
              <a:solidFill>
                <a:srgbClr val="CCCCFF"/>
              </a:solidFill>
              <a:ln w="12700">
                <a:solidFill>
                  <a:srgbClr val="FFFFFF"/>
                </a:solidFill>
                <a:prstDash val="solid"/>
              </a:ln>
            </c:spPr>
            <c:extLst>
              <c:ext xmlns:c16="http://schemas.microsoft.com/office/drawing/2014/chart" uri="{C3380CC4-5D6E-409C-BE32-E72D297353CC}">
                <c16:uniqueId val="{0000000F-3C9B-442D-AD4C-5094CB8C0F96}"/>
              </c:ext>
            </c:extLst>
          </c:dPt>
          <c:dLbls>
            <c:dLbl>
              <c:idx val="0"/>
              <c:layout>
                <c:manualLayout>
                  <c:x val="2.3457207010505986E-2"/>
                  <c:y val="1.13191170208636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C9B-442D-AD4C-5094CB8C0F96}"/>
                </c:ext>
              </c:extLst>
            </c:dLbl>
            <c:dLbl>
              <c:idx val="1"/>
              <c:layout>
                <c:manualLayout>
                  <c:x val="0.15368482930202437"/>
                  <c:y val="-2.474072631841068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C9B-442D-AD4C-5094CB8C0F96}"/>
                </c:ext>
              </c:extLst>
            </c:dLbl>
            <c:dLbl>
              <c:idx val="2"/>
              <c:layout>
                <c:manualLayout>
                  <c:x val="5.9831664448079282E-2"/>
                  <c:y val="0.1371488261426629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C9B-442D-AD4C-5094CB8C0F96}"/>
                </c:ext>
              </c:extLst>
            </c:dLbl>
            <c:dLbl>
              <c:idx val="3"/>
              <c:layout>
                <c:manualLayout>
                  <c:x val="-5.4159294504581595E-2"/>
                  <c:y val="-0.3836068503676490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C9B-442D-AD4C-5094CB8C0F96}"/>
                </c:ext>
              </c:extLst>
            </c:dLbl>
            <c:dLbl>
              <c:idx val="4"/>
              <c:layout>
                <c:manualLayout>
                  <c:x val="-1.9323399039075657E-2"/>
                  <c:y val="-0.2326832673995460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C9B-442D-AD4C-5094CB8C0F96}"/>
                </c:ext>
              </c:extLst>
            </c:dLbl>
            <c:dLbl>
              <c:idx val="5"/>
              <c:layout>
                <c:manualLayout>
                  <c:x val="1.8717969865596745E-2"/>
                  <c:y val="-0.1131826365907160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C9B-442D-AD4C-5094CB8C0F96}"/>
                </c:ext>
              </c:extLst>
            </c:dLbl>
            <c:dLbl>
              <c:idx val="6"/>
              <c:layout>
                <c:manualLayout>
                  <c:x val="-3.2284608799868886E-2"/>
                  <c:y val="0.499413644584619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3C9B-442D-AD4C-5094CB8C0F96}"/>
                </c:ext>
              </c:extLst>
            </c:dLbl>
            <c:dLbl>
              <c:idx val="7"/>
              <c:delete val="1"/>
              <c:extLst>
                <c:ext xmlns:c15="http://schemas.microsoft.com/office/drawing/2012/chart" uri="{CE6537A1-D6FC-4f65-9D91-7224C49458BB}"/>
                <c:ext xmlns:c16="http://schemas.microsoft.com/office/drawing/2014/chart" uri="{C3380CC4-5D6E-409C-BE32-E72D297353CC}">
                  <c16:uniqueId val="{0000000F-3C9B-442D-AD4C-5094CB8C0F96}"/>
                </c:ext>
              </c:extLst>
            </c:dLbl>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'Program-Level Data Entry'!$B$215:$B$222</c:f>
              <c:strCache>
                <c:ptCount val="8"/>
                <c:pt idx="0">
                  <c:v>Discretionary - LOI Request</c:v>
                </c:pt>
                <c:pt idx="1">
                  <c:v>Grants awarded</c:v>
                </c:pt>
                <c:pt idx="2">
                  <c:v>Approved PFCs</c:v>
                </c:pt>
                <c:pt idx="3">
                  <c:v>Approved bonds</c:v>
                </c:pt>
                <c:pt idx="4">
                  <c:v>Future grants</c:v>
                </c:pt>
                <c:pt idx="5">
                  <c:v>Future PFCs</c:v>
                </c:pt>
                <c:pt idx="6">
                  <c:v>Future bonds</c:v>
                </c:pt>
                <c:pt idx="7">
                  <c:v>Other</c:v>
                </c:pt>
              </c:strCache>
            </c:strRef>
          </c:cat>
          <c:val>
            <c:numRef>
              <c:f>'Program-Level Data Entry'!$D$215:$D$222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3C9B-442D-AD4C-5094CB8C0F9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3175">
      <a:solidFill>
        <a:srgbClr val="C0C0C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47625</xdr:rowOff>
    </xdr:from>
    <xdr:to>
      <xdr:col>1</xdr:col>
      <xdr:colOff>275865</xdr:colOff>
      <xdr:row>1</xdr:row>
      <xdr:rowOff>123465</xdr:rowOff>
    </xdr:to>
    <xdr:pic>
      <xdr:nvPicPr>
        <xdr:cNvPr id="2" name="Picture 1" descr="D O T sea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9150" y="47625"/>
          <a:ext cx="237765" cy="237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2200</xdr:colOff>
      <xdr:row>0</xdr:row>
      <xdr:rowOff>237765</xdr:rowOff>
    </xdr:to>
    <xdr:pic>
      <xdr:nvPicPr>
        <xdr:cNvPr id="2" name="Picture 1" descr="D O T seal">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37765" cy="2377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28574</xdr:colOff>
      <xdr:row>10</xdr:row>
      <xdr:rowOff>19050</xdr:rowOff>
    </xdr:from>
    <xdr:to>
      <xdr:col>4</xdr:col>
      <xdr:colOff>327278</xdr:colOff>
      <xdr:row>26</xdr:row>
      <xdr:rowOff>19050</xdr:rowOff>
    </xdr:to>
    <xdr:graphicFrame macro="">
      <xdr:nvGraphicFramePr>
        <xdr:cNvPr id="2049" name="Chart 1">
          <a:extLst>
            <a:ext uri="{FF2B5EF4-FFF2-40B4-BE49-F238E27FC236}">
              <a16:creationId xmlns:a16="http://schemas.microsoft.com/office/drawing/2014/main" id="{00000000-0008-0000-04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552450</xdr:colOff>
      <xdr:row>10</xdr:row>
      <xdr:rowOff>19049</xdr:rowOff>
    </xdr:from>
    <xdr:to>
      <xdr:col>13</xdr:col>
      <xdr:colOff>12954</xdr:colOff>
      <xdr:row>26</xdr:row>
      <xdr:rowOff>37718</xdr:rowOff>
    </xdr:to>
    <xdr:graphicFrame macro="">
      <xdr:nvGraphicFramePr>
        <xdr:cNvPr id="2059" name="Chart 11">
          <a:extLst>
            <a:ext uri="{FF2B5EF4-FFF2-40B4-BE49-F238E27FC236}">
              <a16:creationId xmlns:a16="http://schemas.microsoft.com/office/drawing/2014/main" id="{00000000-0008-0000-04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27</xdr:row>
      <xdr:rowOff>0</xdr:rowOff>
    </xdr:from>
    <xdr:to>
      <xdr:col>4</xdr:col>
      <xdr:colOff>327278</xdr:colOff>
      <xdr:row>42</xdr:row>
      <xdr:rowOff>95250</xdr:rowOff>
    </xdr:to>
    <xdr:graphicFrame macro="">
      <xdr:nvGraphicFramePr>
        <xdr:cNvPr id="2063" name="Chart 15">
          <a:extLst>
            <a:ext uri="{FF2B5EF4-FFF2-40B4-BE49-F238E27FC236}">
              <a16:creationId xmlns:a16="http://schemas.microsoft.com/office/drawing/2014/main" id="{00000000-0008-0000-0400-00000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552450</xdr:colOff>
      <xdr:row>26</xdr:row>
      <xdr:rowOff>133350</xdr:rowOff>
    </xdr:from>
    <xdr:to>
      <xdr:col>13</xdr:col>
      <xdr:colOff>12954</xdr:colOff>
      <xdr:row>42</xdr:row>
      <xdr:rowOff>66294</xdr:rowOff>
    </xdr:to>
    <xdr:graphicFrame macro="">
      <xdr:nvGraphicFramePr>
        <xdr:cNvPr id="2064" name="Chart 16">
          <a:extLst>
            <a:ext uri="{FF2B5EF4-FFF2-40B4-BE49-F238E27FC236}">
              <a16:creationId xmlns:a16="http://schemas.microsoft.com/office/drawing/2014/main" id="{00000000-0008-0000-0400-00001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43</xdr:row>
      <xdr:rowOff>76200</xdr:rowOff>
    </xdr:from>
    <xdr:to>
      <xdr:col>4</xdr:col>
      <xdr:colOff>327279</xdr:colOff>
      <xdr:row>59</xdr:row>
      <xdr:rowOff>9525</xdr:rowOff>
    </xdr:to>
    <xdr:graphicFrame macro="">
      <xdr:nvGraphicFramePr>
        <xdr:cNvPr id="2065" name="Chart 17">
          <a:extLst>
            <a:ext uri="{FF2B5EF4-FFF2-40B4-BE49-F238E27FC236}">
              <a16:creationId xmlns:a16="http://schemas.microsoft.com/office/drawing/2014/main" id="{00000000-0008-0000-0400-00001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542925</xdr:colOff>
      <xdr:row>42</xdr:row>
      <xdr:rowOff>47625</xdr:rowOff>
    </xdr:from>
    <xdr:to>
      <xdr:col>13</xdr:col>
      <xdr:colOff>3429</xdr:colOff>
      <xdr:row>57</xdr:row>
      <xdr:rowOff>142494</xdr:rowOff>
    </xdr:to>
    <xdr:graphicFrame macro="">
      <xdr:nvGraphicFramePr>
        <xdr:cNvPr id="2066" name="Chart 18">
          <a:extLst>
            <a:ext uri="{FF2B5EF4-FFF2-40B4-BE49-F238E27FC236}">
              <a16:creationId xmlns:a16="http://schemas.microsoft.com/office/drawing/2014/main" id="{00000000-0008-0000-0400-00001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1"/>
  <sheetViews>
    <sheetView showGridLines="0" workbookViewId="0"/>
  </sheetViews>
  <sheetFormatPr defaultRowHeight="13" x14ac:dyDescent="0.6"/>
  <cols>
    <col min="1" max="1" width="2.40625" customWidth="1"/>
    <col min="2" max="2" width="5" customWidth="1"/>
    <col min="6" max="6" width="24.54296875" customWidth="1"/>
    <col min="8" max="8" width="13.40625" customWidth="1"/>
    <col min="9" max="9" width="10.7265625" customWidth="1"/>
  </cols>
  <sheetData>
    <row r="1" spans="2:10" x14ac:dyDescent="0.6">
      <c r="C1" s="322" t="s">
        <v>109</v>
      </c>
      <c r="H1" s="323" t="s">
        <v>110</v>
      </c>
    </row>
    <row r="2" spans="2:10" x14ac:dyDescent="0.6">
      <c r="C2" s="322" t="s">
        <v>111</v>
      </c>
      <c r="H2" s="323" t="s">
        <v>112</v>
      </c>
    </row>
    <row r="3" spans="2:10" ht="39.75" customHeight="1" x14ac:dyDescent="0.6">
      <c r="B3" s="340" t="s">
        <v>102</v>
      </c>
    </row>
    <row r="4" spans="2:10" ht="195.75" customHeight="1" x14ac:dyDescent="0.6">
      <c r="B4" s="366" t="s">
        <v>115</v>
      </c>
      <c r="C4" s="367"/>
      <c r="D4" s="367"/>
      <c r="E4" s="367"/>
      <c r="F4" s="367"/>
      <c r="G4" s="367"/>
      <c r="H4" s="367"/>
      <c r="I4" s="367"/>
    </row>
    <row r="5" spans="2:10" ht="27.75" customHeight="1" x14ac:dyDescent="0.6">
      <c r="B5" s="97" t="s">
        <v>113</v>
      </c>
    </row>
    <row r="6" spans="2:10" ht="27.75" customHeight="1" x14ac:dyDescent="0.6"/>
    <row r="7" spans="2:10" ht="27.75" customHeight="1" thickBot="1" x14ac:dyDescent="0.75"/>
    <row r="8" spans="2:10" ht="24" customHeight="1" thickTop="1" thickBot="1" x14ac:dyDescent="0.75">
      <c r="F8" s="344" t="str">
        <f>HYPERLINK(CONCATENATE("mailto:",$C$39,"?subject=",$C$40,"&amp;body=",$C$41),"Send form by Email")</f>
        <v>Send form by Email</v>
      </c>
      <c r="J8" s="341"/>
    </row>
    <row r="9" spans="2:10" ht="13.75" thickTop="1" x14ac:dyDescent="0.6"/>
    <row r="38" spans="2:3" x14ac:dyDescent="0.6">
      <c r="B38" s="343" t="s">
        <v>118</v>
      </c>
    </row>
    <row r="39" spans="2:3" x14ac:dyDescent="0.6">
      <c r="B39" s="97" t="s">
        <v>119</v>
      </c>
      <c r="C39" s="342" t="s">
        <v>117</v>
      </c>
    </row>
    <row r="40" spans="2:3" x14ac:dyDescent="0.6">
      <c r="B40" s="97" t="s">
        <v>120</v>
      </c>
      <c r="C40" s="342" t="s">
        <v>116</v>
      </c>
    </row>
    <row r="41" spans="2:3" x14ac:dyDescent="0.6">
      <c r="B41" s="97" t="s">
        <v>121</v>
      </c>
      <c r="C41" s="342" t="s">
        <v>122</v>
      </c>
    </row>
  </sheetData>
  <mergeCells count="1">
    <mergeCell ref="B4:I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R226"/>
  <sheetViews>
    <sheetView showGridLines="0" zoomScale="93" zoomScaleNormal="93" workbookViewId="0"/>
  </sheetViews>
  <sheetFormatPr defaultRowHeight="13" x14ac:dyDescent="0.6"/>
  <cols>
    <col min="1" max="1" width="3.54296875" customWidth="1"/>
    <col min="2" max="2" width="20.26953125" customWidth="1"/>
    <col min="3" max="3" width="18" customWidth="1"/>
    <col min="4" max="4" width="11.86328125" customWidth="1"/>
    <col min="5" max="5" width="8.86328125" customWidth="1"/>
    <col min="6" max="20" width="14.7265625" customWidth="1"/>
  </cols>
  <sheetData>
    <row r="1" spans="1:20" ht="19.5" customHeight="1" x14ac:dyDescent="0.6"/>
    <row r="2" spans="1:20" x14ac:dyDescent="0.6">
      <c r="A2" s="77" t="s">
        <v>84</v>
      </c>
    </row>
    <row r="3" spans="1:20" x14ac:dyDescent="0.6">
      <c r="A3" s="78" t="s">
        <v>85</v>
      </c>
    </row>
    <row r="4" spans="1:20" ht="30" customHeight="1" x14ac:dyDescent="0.6">
      <c r="A4" s="143" t="s">
        <v>103</v>
      </c>
      <c r="T4" s="16" t="s">
        <v>32</v>
      </c>
    </row>
    <row r="5" spans="1:20" ht="22.5" customHeight="1" x14ac:dyDescent="0.6">
      <c r="A5" s="98" t="s">
        <v>104</v>
      </c>
      <c r="T5" s="16"/>
    </row>
    <row r="6" spans="1:20" ht="60.75" customHeight="1" x14ac:dyDescent="0.6">
      <c r="A6" s="370" t="s">
        <v>83</v>
      </c>
      <c r="B6" s="370"/>
      <c r="C6" s="370"/>
      <c r="D6" s="370"/>
      <c r="E6" s="370"/>
      <c r="F6" s="370"/>
      <c r="G6" s="370"/>
      <c r="H6" s="370"/>
      <c r="I6" s="99"/>
      <c r="J6" s="100"/>
      <c r="K6" s="100"/>
      <c r="L6" s="100"/>
      <c r="M6" s="100"/>
      <c r="N6" s="17"/>
      <c r="O6" s="17"/>
      <c r="P6" s="17"/>
      <c r="Q6" s="17"/>
      <c r="R6" s="17"/>
      <c r="S6" s="17"/>
      <c r="T6" s="17"/>
    </row>
    <row r="7" spans="1:20" ht="15.5" x14ac:dyDescent="0.7">
      <c r="A7" s="75" t="s">
        <v>25</v>
      </c>
      <c r="B7" s="76"/>
      <c r="C7" s="76"/>
      <c r="D7" s="76"/>
      <c r="E7" s="76"/>
    </row>
    <row r="8" spans="1:20" ht="15.75" customHeight="1" x14ac:dyDescent="0.6">
      <c r="A8" s="1">
        <v>1</v>
      </c>
      <c r="B8" s="97" t="s">
        <v>93</v>
      </c>
      <c r="C8" s="368" t="s">
        <v>87</v>
      </c>
      <c r="D8" s="368"/>
      <c r="E8" s="368"/>
    </row>
    <row r="9" spans="1:20" x14ac:dyDescent="0.6">
      <c r="A9" s="1">
        <f>A8+1</f>
        <v>2</v>
      </c>
      <c r="B9" s="97" t="s">
        <v>100</v>
      </c>
      <c r="C9" s="368" t="s">
        <v>88</v>
      </c>
      <c r="D9" s="368"/>
      <c r="E9" s="368"/>
    </row>
    <row r="10" spans="1:20" x14ac:dyDescent="0.6">
      <c r="A10" s="1">
        <f>A9+1</f>
        <v>3</v>
      </c>
      <c r="B10" s="97" t="s">
        <v>99</v>
      </c>
      <c r="C10" s="368" t="s">
        <v>89</v>
      </c>
      <c r="D10" s="368"/>
      <c r="E10" s="368"/>
    </row>
    <row r="11" spans="1:20" x14ac:dyDescent="0.6">
      <c r="A11" s="1">
        <f>A10+1</f>
        <v>4</v>
      </c>
      <c r="B11" s="97" t="s">
        <v>94</v>
      </c>
      <c r="C11" s="368" t="s">
        <v>96</v>
      </c>
      <c r="D11" s="368"/>
      <c r="E11" s="368"/>
    </row>
    <row r="12" spans="1:20" x14ac:dyDescent="0.6">
      <c r="A12" s="1">
        <f>A11+1</f>
        <v>5</v>
      </c>
      <c r="B12" s="97" t="s">
        <v>98</v>
      </c>
      <c r="C12" s="368" t="s">
        <v>97</v>
      </c>
      <c r="D12" s="368"/>
      <c r="E12" s="368"/>
    </row>
    <row r="13" spans="1:20" ht="23.25" customHeight="1" x14ac:dyDescent="0.6">
      <c r="A13" s="63">
        <f>A12+1</f>
        <v>6</v>
      </c>
      <c r="B13" s="111" t="s">
        <v>95</v>
      </c>
      <c r="C13" s="369" t="s">
        <v>90</v>
      </c>
      <c r="D13" s="369"/>
      <c r="E13" s="369"/>
    </row>
    <row r="14" spans="1:20" s="65" customFormat="1" ht="15.95" customHeight="1" x14ac:dyDescent="0.6">
      <c r="A14" s="189" t="s">
        <v>67</v>
      </c>
      <c r="B14" s="190"/>
      <c r="C14" s="191"/>
      <c r="D14" s="191"/>
      <c r="E14" s="191"/>
      <c r="F14" s="191"/>
      <c r="G14" s="191"/>
      <c r="H14" s="191"/>
      <c r="I14" s="191"/>
      <c r="J14" s="191"/>
      <c r="K14" s="191"/>
      <c r="L14" s="191"/>
      <c r="M14" s="191"/>
      <c r="N14" s="191"/>
      <c r="O14" s="191"/>
      <c r="P14" s="191"/>
      <c r="Q14" s="191"/>
      <c r="R14" s="191"/>
      <c r="S14" s="191"/>
      <c r="T14" s="192"/>
    </row>
    <row r="15" spans="1:20" ht="16.5" customHeight="1" x14ac:dyDescent="0.6">
      <c r="A15" s="320" t="s">
        <v>108</v>
      </c>
      <c r="B15" s="319" t="s">
        <v>107</v>
      </c>
      <c r="C15" s="251"/>
      <c r="D15" s="230" t="s">
        <v>35</v>
      </c>
      <c r="E15" s="230" t="s">
        <v>91</v>
      </c>
      <c r="F15" s="231" t="s">
        <v>8</v>
      </c>
      <c r="G15" s="232">
        <v>2020</v>
      </c>
      <c r="H15" s="232">
        <f>G15+1</f>
        <v>2021</v>
      </c>
      <c r="I15" s="232">
        <f t="shared" ref="I15:T15" si="0">H15+1</f>
        <v>2022</v>
      </c>
      <c r="J15" s="232">
        <f t="shared" si="0"/>
        <v>2023</v>
      </c>
      <c r="K15" s="232">
        <f t="shared" si="0"/>
        <v>2024</v>
      </c>
      <c r="L15" s="232">
        <f t="shared" si="0"/>
        <v>2025</v>
      </c>
      <c r="M15" s="232">
        <f t="shared" si="0"/>
        <v>2026</v>
      </c>
      <c r="N15" s="232">
        <f t="shared" si="0"/>
        <v>2027</v>
      </c>
      <c r="O15" s="232">
        <f t="shared" si="0"/>
        <v>2028</v>
      </c>
      <c r="P15" s="232">
        <f t="shared" si="0"/>
        <v>2029</v>
      </c>
      <c r="Q15" s="232">
        <f t="shared" si="0"/>
        <v>2030</v>
      </c>
      <c r="R15" s="232">
        <f t="shared" si="0"/>
        <v>2031</v>
      </c>
      <c r="S15" s="232">
        <f t="shared" si="0"/>
        <v>2032</v>
      </c>
      <c r="T15" s="233">
        <f t="shared" si="0"/>
        <v>2033</v>
      </c>
    </row>
    <row r="16" spans="1:20" x14ac:dyDescent="0.6">
      <c r="A16" s="194">
        <f>A13+1</f>
        <v>7</v>
      </c>
      <c r="B16" s="11" t="s">
        <v>62</v>
      </c>
      <c r="C16" s="252"/>
      <c r="D16" s="253">
        <f t="shared" ref="D16:D25" si="1">SUM(F16:T16)</f>
        <v>0</v>
      </c>
      <c r="E16" s="153" t="str">
        <f t="shared" ref="E16:E25" si="2">IF($D$63&gt;0,D16/$D$63,"n/a")</f>
        <v>n/a</v>
      </c>
      <c r="F16" s="324"/>
      <c r="G16" s="324"/>
      <c r="H16" s="324"/>
      <c r="I16" s="324"/>
      <c r="J16" s="324"/>
      <c r="K16" s="324"/>
      <c r="L16" s="324"/>
      <c r="M16" s="324"/>
      <c r="N16" s="324"/>
      <c r="O16" s="324"/>
      <c r="P16" s="324"/>
      <c r="Q16" s="324"/>
      <c r="R16" s="324"/>
      <c r="S16" s="324"/>
      <c r="T16" s="325"/>
    </row>
    <row r="17" spans="1:20" x14ac:dyDescent="0.6">
      <c r="A17" s="195">
        <f t="shared" ref="A17:A24" si="3">A16+1</f>
        <v>8</v>
      </c>
      <c r="B17" s="13" t="s">
        <v>0</v>
      </c>
      <c r="C17" s="254"/>
      <c r="D17" s="255">
        <f t="shared" si="1"/>
        <v>0</v>
      </c>
      <c r="E17" s="144" t="str">
        <f t="shared" si="2"/>
        <v>n/a</v>
      </c>
      <c r="F17" s="326"/>
      <c r="G17" s="326"/>
      <c r="H17" s="326"/>
      <c r="I17" s="326"/>
      <c r="J17" s="326"/>
      <c r="K17" s="326"/>
      <c r="L17" s="326"/>
      <c r="M17" s="326"/>
      <c r="N17" s="326"/>
      <c r="O17" s="326"/>
      <c r="P17" s="326"/>
      <c r="Q17" s="326"/>
      <c r="R17" s="326"/>
      <c r="S17" s="326"/>
      <c r="T17" s="327"/>
    </row>
    <row r="18" spans="1:20" x14ac:dyDescent="0.6">
      <c r="A18" s="195">
        <f t="shared" si="3"/>
        <v>9</v>
      </c>
      <c r="B18" s="13" t="s">
        <v>1</v>
      </c>
      <c r="C18" s="256" t="s">
        <v>92</v>
      </c>
      <c r="D18" s="255">
        <f t="shared" si="1"/>
        <v>0</v>
      </c>
      <c r="E18" s="144" t="str">
        <f t="shared" si="2"/>
        <v>n/a</v>
      </c>
      <c r="F18" s="326"/>
      <c r="G18" s="326"/>
      <c r="H18" s="326"/>
      <c r="I18" s="326"/>
      <c r="J18" s="326"/>
      <c r="K18" s="326"/>
      <c r="L18" s="326"/>
      <c r="M18" s="326"/>
      <c r="N18" s="326"/>
      <c r="O18" s="326"/>
      <c r="P18" s="326"/>
      <c r="Q18" s="326"/>
      <c r="R18" s="326"/>
      <c r="S18" s="326"/>
      <c r="T18" s="327"/>
    </row>
    <row r="19" spans="1:20" x14ac:dyDescent="0.6">
      <c r="A19" s="195">
        <f t="shared" si="3"/>
        <v>10</v>
      </c>
      <c r="B19" s="13" t="s">
        <v>1</v>
      </c>
      <c r="C19" s="256" t="s">
        <v>92</v>
      </c>
      <c r="D19" s="255">
        <f t="shared" si="1"/>
        <v>0</v>
      </c>
      <c r="E19" s="144" t="str">
        <f t="shared" si="2"/>
        <v>n/a</v>
      </c>
      <c r="F19" s="326"/>
      <c r="G19" s="326"/>
      <c r="H19" s="326"/>
      <c r="I19" s="326"/>
      <c r="J19" s="326"/>
      <c r="K19" s="326"/>
      <c r="L19" s="326"/>
      <c r="M19" s="326"/>
      <c r="N19" s="326"/>
      <c r="O19" s="326"/>
      <c r="P19" s="326"/>
      <c r="Q19" s="326"/>
      <c r="R19" s="326"/>
      <c r="S19" s="326"/>
      <c r="T19" s="327"/>
    </row>
    <row r="20" spans="1:20" x14ac:dyDescent="0.6">
      <c r="A20" s="195">
        <f t="shared" si="3"/>
        <v>11</v>
      </c>
      <c r="B20" s="13" t="s">
        <v>1</v>
      </c>
      <c r="C20" s="256" t="s">
        <v>92</v>
      </c>
      <c r="D20" s="255">
        <f t="shared" si="1"/>
        <v>0</v>
      </c>
      <c r="E20" s="144" t="str">
        <f t="shared" si="2"/>
        <v>n/a</v>
      </c>
      <c r="F20" s="326"/>
      <c r="G20" s="326"/>
      <c r="H20" s="326"/>
      <c r="I20" s="326"/>
      <c r="J20" s="326"/>
      <c r="K20" s="326"/>
      <c r="L20" s="326"/>
      <c r="M20" s="326"/>
      <c r="N20" s="326"/>
      <c r="O20" s="326"/>
      <c r="P20" s="326"/>
      <c r="Q20" s="326"/>
      <c r="R20" s="326"/>
      <c r="S20" s="326"/>
      <c r="T20" s="327"/>
    </row>
    <row r="21" spans="1:20" x14ac:dyDescent="0.6">
      <c r="A21" s="195">
        <f t="shared" si="3"/>
        <v>12</v>
      </c>
      <c r="B21" s="13" t="s">
        <v>1</v>
      </c>
      <c r="C21" s="256" t="s">
        <v>92</v>
      </c>
      <c r="D21" s="255">
        <f t="shared" si="1"/>
        <v>0</v>
      </c>
      <c r="E21" s="144" t="str">
        <f t="shared" si="2"/>
        <v>n/a</v>
      </c>
      <c r="F21" s="326"/>
      <c r="G21" s="326"/>
      <c r="H21" s="326"/>
      <c r="I21" s="326"/>
      <c r="J21" s="326"/>
      <c r="K21" s="326"/>
      <c r="L21" s="326"/>
      <c r="M21" s="326"/>
      <c r="N21" s="326"/>
      <c r="O21" s="326"/>
      <c r="P21" s="326"/>
      <c r="Q21" s="326"/>
      <c r="R21" s="326"/>
      <c r="S21" s="326"/>
      <c r="T21" s="327"/>
    </row>
    <row r="22" spans="1:20" x14ac:dyDescent="0.6">
      <c r="A22" s="195">
        <f t="shared" si="3"/>
        <v>13</v>
      </c>
      <c r="B22" s="13" t="s">
        <v>4</v>
      </c>
      <c r="C22" s="254"/>
      <c r="D22" s="255">
        <f t="shared" si="1"/>
        <v>0</v>
      </c>
      <c r="E22" s="144" t="str">
        <f t="shared" si="2"/>
        <v>n/a</v>
      </c>
      <c r="F22" s="326"/>
      <c r="G22" s="326"/>
      <c r="H22" s="326"/>
      <c r="I22" s="326"/>
      <c r="J22" s="326"/>
      <c r="K22" s="326"/>
      <c r="L22" s="326"/>
      <c r="M22" s="326"/>
      <c r="N22" s="326"/>
      <c r="O22" s="326"/>
      <c r="P22" s="326"/>
      <c r="Q22" s="326"/>
      <c r="R22" s="326"/>
      <c r="S22" s="326"/>
      <c r="T22" s="327"/>
    </row>
    <row r="23" spans="1:20" x14ac:dyDescent="0.6">
      <c r="A23" s="195">
        <f t="shared" si="3"/>
        <v>14</v>
      </c>
      <c r="B23" s="13" t="s">
        <v>3</v>
      </c>
      <c r="C23" s="254"/>
      <c r="D23" s="255">
        <f t="shared" si="1"/>
        <v>0</v>
      </c>
      <c r="E23" s="144" t="str">
        <f t="shared" si="2"/>
        <v>n/a</v>
      </c>
      <c r="F23" s="326"/>
      <c r="G23" s="326"/>
      <c r="H23" s="326"/>
      <c r="I23" s="326"/>
      <c r="J23" s="326"/>
      <c r="K23" s="326"/>
      <c r="L23" s="326"/>
      <c r="M23" s="326"/>
      <c r="N23" s="326"/>
      <c r="O23" s="326"/>
      <c r="P23" s="326"/>
      <c r="Q23" s="326"/>
      <c r="R23" s="326"/>
      <c r="S23" s="326"/>
      <c r="T23" s="327"/>
    </row>
    <row r="24" spans="1:20" x14ac:dyDescent="0.6">
      <c r="A24" s="195">
        <f t="shared" si="3"/>
        <v>15</v>
      </c>
      <c r="B24" s="13" t="s">
        <v>2</v>
      </c>
      <c r="C24" s="254"/>
      <c r="D24" s="255">
        <f t="shared" si="1"/>
        <v>0</v>
      </c>
      <c r="E24" s="144" t="str">
        <f t="shared" si="2"/>
        <v>n/a</v>
      </c>
      <c r="F24" s="326"/>
      <c r="G24" s="326"/>
      <c r="H24" s="326"/>
      <c r="I24" s="326"/>
      <c r="J24" s="326"/>
      <c r="K24" s="326"/>
      <c r="L24" s="326"/>
      <c r="M24" s="326"/>
      <c r="N24" s="326"/>
      <c r="O24" s="326"/>
      <c r="P24" s="326"/>
      <c r="Q24" s="326"/>
      <c r="R24" s="326"/>
      <c r="S24" s="326"/>
      <c r="T24" s="327"/>
    </row>
    <row r="25" spans="1:20" x14ac:dyDescent="0.6">
      <c r="A25" s="196">
        <f>A24+1</f>
        <v>16</v>
      </c>
      <c r="B25" s="14" t="s">
        <v>5</v>
      </c>
      <c r="C25" s="257"/>
      <c r="D25" s="258">
        <f t="shared" si="1"/>
        <v>0</v>
      </c>
      <c r="E25" s="145" t="str">
        <f t="shared" si="2"/>
        <v>n/a</v>
      </c>
      <c r="F25" s="328"/>
      <c r="G25" s="328"/>
      <c r="H25" s="328"/>
      <c r="I25" s="328"/>
      <c r="J25" s="328"/>
      <c r="K25" s="328"/>
      <c r="L25" s="328"/>
      <c r="M25" s="328"/>
      <c r="N25" s="328"/>
      <c r="O25" s="328"/>
      <c r="P25" s="328"/>
      <c r="Q25" s="328"/>
      <c r="R25" s="328"/>
      <c r="S25" s="328"/>
      <c r="T25" s="329"/>
    </row>
    <row r="26" spans="1:20" ht="17.149999999999999" customHeight="1" x14ac:dyDescent="0.6">
      <c r="A26" s="197"/>
      <c r="B26" s="159" t="s">
        <v>6</v>
      </c>
      <c r="C26" s="186"/>
      <c r="D26" s="314">
        <f>SUM(D16:D25)</f>
        <v>0</v>
      </c>
      <c r="E26" s="185" t="str">
        <f>IF($D$26&gt;0,D26/$D$26,"n/a")</f>
        <v>n/a</v>
      </c>
      <c r="F26" s="179">
        <f t="shared" ref="F26:T26" si="4">SUM(F16:F25)</f>
        <v>0</v>
      </c>
      <c r="G26" s="179">
        <f t="shared" si="4"/>
        <v>0</v>
      </c>
      <c r="H26" s="179">
        <f t="shared" si="4"/>
        <v>0</v>
      </c>
      <c r="I26" s="179">
        <f t="shared" si="4"/>
        <v>0</v>
      </c>
      <c r="J26" s="179">
        <f t="shared" si="4"/>
        <v>0</v>
      </c>
      <c r="K26" s="179">
        <f t="shared" si="4"/>
        <v>0</v>
      </c>
      <c r="L26" s="179">
        <f t="shared" si="4"/>
        <v>0</v>
      </c>
      <c r="M26" s="179">
        <f t="shared" si="4"/>
        <v>0</v>
      </c>
      <c r="N26" s="179">
        <f t="shared" si="4"/>
        <v>0</v>
      </c>
      <c r="O26" s="179">
        <f t="shared" si="4"/>
        <v>0</v>
      </c>
      <c r="P26" s="179">
        <f t="shared" si="4"/>
        <v>0</v>
      </c>
      <c r="Q26" s="179">
        <f t="shared" si="4"/>
        <v>0</v>
      </c>
      <c r="R26" s="179">
        <f t="shared" si="4"/>
        <v>0</v>
      </c>
      <c r="S26" s="179">
        <f t="shared" si="4"/>
        <v>0</v>
      </c>
      <c r="T26" s="315">
        <f t="shared" si="4"/>
        <v>0</v>
      </c>
    </row>
    <row r="27" spans="1:20" ht="20.25" customHeight="1" x14ac:dyDescent="0.6">
      <c r="A27" s="9"/>
      <c r="B27" s="141" t="s">
        <v>30</v>
      </c>
      <c r="C27" s="141"/>
      <c r="D27" s="225"/>
      <c r="E27" s="226"/>
      <c r="F27" s="179">
        <f>F26</f>
        <v>0</v>
      </c>
      <c r="G27" s="182">
        <f t="shared" ref="G27:T27" si="5">IF(G26&gt;0,F27+G26,0)</f>
        <v>0</v>
      </c>
      <c r="H27" s="182">
        <f t="shared" si="5"/>
        <v>0</v>
      </c>
      <c r="I27" s="182">
        <f t="shared" si="5"/>
        <v>0</v>
      </c>
      <c r="J27" s="182">
        <f t="shared" si="5"/>
        <v>0</v>
      </c>
      <c r="K27" s="182">
        <f t="shared" si="5"/>
        <v>0</v>
      </c>
      <c r="L27" s="182">
        <f t="shared" si="5"/>
        <v>0</v>
      </c>
      <c r="M27" s="182">
        <f t="shared" si="5"/>
        <v>0</v>
      </c>
      <c r="N27" s="182">
        <f t="shared" si="5"/>
        <v>0</v>
      </c>
      <c r="O27" s="182">
        <f t="shared" si="5"/>
        <v>0</v>
      </c>
      <c r="P27" s="182">
        <f t="shared" si="5"/>
        <v>0</v>
      </c>
      <c r="Q27" s="182">
        <f t="shared" si="5"/>
        <v>0</v>
      </c>
      <c r="R27" s="182">
        <f t="shared" si="5"/>
        <v>0</v>
      </c>
      <c r="S27" s="182">
        <f t="shared" si="5"/>
        <v>0</v>
      </c>
      <c r="T27" s="183">
        <f t="shared" si="5"/>
        <v>0</v>
      </c>
    </row>
    <row r="28" spans="1:20" ht="15.95" customHeight="1" x14ac:dyDescent="0.7">
      <c r="A28" s="189" t="s">
        <v>68</v>
      </c>
      <c r="B28" s="198"/>
      <c r="C28" s="199"/>
      <c r="D28" s="199"/>
      <c r="E28" s="199"/>
      <c r="F28" s="199"/>
      <c r="G28" s="199"/>
      <c r="H28" s="199"/>
      <c r="I28" s="199"/>
      <c r="J28" s="199"/>
      <c r="K28" s="199"/>
      <c r="L28" s="199"/>
      <c r="M28" s="199"/>
      <c r="N28" s="199"/>
      <c r="O28" s="199"/>
      <c r="P28" s="199"/>
      <c r="Q28" s="199"/>
      <c r="R28" s="199"/>
      <c r="S28" s="199"/>
      <c r="T28" s="200"/>
    </row>
    <row r="29" spans="1:20" ht="18" customHeight="1" x14ac:dyDescent="0.6">
      <c r="A29" s="201"/>
      <c r="B29" s="112" t="s">
        <v>24</v>
      </c>
      <c r="C29" s="283"/>
      <c r="D29" s="220" t="s">
        <v>35</v>
      </c>
      <c r="E29" s="230" t="s">
        <v>91</v>
      </c>
      <c r="F29" s="234" t="str">
        <f>$F$15</f>
        <v>Prior Years</v>
      </c>
      <c r="G29" s="235">
        <f>$G$15</f>
        <v>2020</v>
      </c>
      <c r="H29" s="235">
        <f>$H$15</f>
        <v>2021</v>
      </c>
      <c r="I29" s="235">
        <f>$I$15</f>
        <v>2022</v>
      </c>
      <c r="J29" s="235">
        <f>$J$15</f>
        <v>2023</v>
      </c>
      <c r="K29" s="235">
        <f>$K$15</f>
        <v>2024</v>
      </c>
      <c r="L29" s="235">
        <f>$L$15</f>
        <v>2025</v>
      </c>
      <c r="M29" s="235">
        <f>$M$15</f>
        <v>2026</v>
      </c>
      <c r="N29" s="235">
        <f>$N$15</f>
        <v>2027</v>
      </c>
      <c r="O29" s="235">
        <f>$O$15</f>
        <v>2028</v>
      </c>
      <c r="P29" s="235">
        <f>$P$15</f>
        <v>2029</v>
      </c>
      <c r="Q29" s="235">
        <f>$Q$15</f>
        <v>2030</v>
      </c>
      <c r="R29" s="235">
        <f>$R$15</f>
        <v>2031</v>
      </c>
      <c r="S29" s="235">
        <f>$S$15</f>
        <v>2032</v>
      </c>
      <c r="T29" s="236">
        <f>$T$15</f>
        <v>2033</v>
      </c>
    </row>
    <row r="30" spans="1:20" x14ac:dyDescent="0.6">
      <c r="A30" s="194">
        <f>A25+1</f>
        <v>17</v>
      </c>
      <c r="B30" s="11" t="s">
        <v>44</v>
      </c>
      <c r="C30" s="263"/>
      <c r="D30" s="253">
        <f t="shared" ref="D30:D42" si="6">SUM(F30:T30)</f>
        <v>0</v>
      </c>
      <c r="E30" s="259" t="str">
        <f t="shared" ref="E30:E43" si="7">IF($D$63&gt;0,D30/$D$63,"n/a")</f>
        <v>n/a</v>
      </c>
      <c r="F30" s="330"/>
      <c r="G30" s="330"/>
      <c r="H30" s="330"/>
      <c r="I30" s="330"/>
      <c r="J30" s="330"/>
      <c r="K30" s="330"/>
      <c r="L30" s="330"/>
      <c r="M30" s="330"/>
      <c r="N30" s="330"/>
      <c r="O30" s="330"/>
      <c r="P30" s="330"/>
      <c r="Q30" s="330"/>
      <c r="R30" s="330"/>
      <c r="S30" s="330"/>
      <c r="T30" s="331"/>
    </row>
    <row r="31" spans="1:20" x14ac:dyDescent="0.6">
      <c r="A31" s="202">
        <f>A30+1</f>
        <v>18</v>
      </c>
      <c r="B31" s="12" t="s">
        <v>45</v>
      </c>
      <c r="C31" s="263"/>
      <c r="D31" s="255">
        <f t="shared" si="6"/>
        <v>0</v>
      </c>
      <c r="E31" s="260" t="str">
        <f t="shared" si="7"/>
        <v>n/a</v>
      </c>
      <c r="F31" s="332"/>
      <c r="G31" s="332"/>
      <c r="H31" s="332"/>
      <c r="I31" s="332"/>
      <c r="J31" s="332"/>
      <c r="K31" s="332"/>
      <c r="L31" s="332"/>
      <c r="M31" s="332"/>
      <c r="N31" s="332"/>
      <c r="O31" s="332"/>
      <c r="P31" s="332"/>
      <c r="Q31" s="332"/>
      <c r="R31" s="332"/>
      <c r="S31" s="332"/>
      <c r="T31" s="333"/>
    </row>
    <row r="32" spans="1:20" x14ac:dyDescent="0.6">
      <c r="A32" s="202">
        <f t="shared" ref="A32:A41" si="8">A31+1</f>
        <v>19</v>
      </c>
      <c r="B32" s="13" t="s">
        <v>52</v>
      </c>
      <c r="C32" s="254"/>
      <c r="D32" s="255">
        <f t="shared" si="6"/>
        <v>0</v>
      </c>
      <c r="E32" s="260" t="str">
        <f t="shared" si="7"/>
        <v>n/a</v>
      </c>
      <c r="F32" s="332"/>
      <c r="G32" s="332"/>
      <c r="H32" s="332"/>
      <c r="I32" s="332"/>
      <c r="J32" s="332"/>
      <c r="K32" s="332"/>
      <c r="L32" s="332"/>
      <c r="M32" s="332"/>
      <c r="N32" s="332"/>
      <c r="O32" s="332"/>
      <c r="P32" s="332"/>
      <c r="Q32" s="332"/>
      <c r="R32" s="332"/>
      <c r="S32" s="332"/>
      <c r="T32" s="333"/>
    </row>
    <row r="33" spans="1:20" x14ac:dyDescent="0.6">
      <c r="A33" s="202">
        <f t="shared" si="8"/>
        <v>20</v>
      </c>
      <c r="B33" s="13" t="s">
        <v>46</v>
      </c>
      <c r="C33" s="264"/>
      <c r="D33" s="255">
        <f t="shared" si="6"/>
        <v>0</v>
      </c>
      <c r="E33" s="260" t="str">
        <f t="shared" si="7"/>
        <v>n/a</v>
      </c>
      <c r="F33" s="332"/>
      <c r="G33" s="332"/>
      <c r="H33" s="332"/>
      <c r="I33" s="332"/>
      <c r="J33" s="332"/>
      <c r="K33" s="332"/>
      <c r="L33" s="332"/>
      <c r="M33" s="332"/>
      <c r="N33" s="332"/>
      <c r="O33" s="332"/>
      <c r="P33" s="332"/>
      <c r="Q33" s="332"/>
      <c r="R33" s="332"/>
      <c r="S33" s="332"/>
      <c r="T33" s="333"/>
    </row>
    <row r="34" spans="1:20" x14ac:dyDescent="0.6">
      <c r="A34" s="202">
        <f t="shared" si="8"/>
        <v>21</v>
      </c>
      <c r="B34" s="13" t="s">
        <v>47</v>
      </c>
      <c r="C34" s="264"/>
      <c r="D34" s="255">
        <f t="shared" si="6"/>
        <v>0</v>
      </c>
      <c r="E34" s="260" t="str">
        <f t="shared" si="7"/>
        <v>n/a</v>
      </c>
      <c r="F34" s="332"/>
      <c r="G34" s="332"/>
      <c r="H34" s="332"/>
      <c r="I34" s="332"/>
      <c r="J34" s="332"/>
      <c r="K34" s="332"/>
      <c r="L34" s="332"/>
      <c r="M34" s="332"/>
      <c r="N34" s="332"/>
      <c r="O34" s="332"/>
      <c r="P34" s="332"/>
      <c r="Q34" s="332"/>
      <c r="R34" s="332"/>
      <c r="S34" s="332"/>
      <c r="T34" s="333"/>
    </row>
    <row r="35" spans="1:20" x14ac:dyDescent="0.6">
      <c r="A35" s="202">
        <f t="shared" si="8"/>
        <v>22</v>
      </c>
      <c r="B35" s="13" t="s">
        <v>48</v>
      </c>
      <c r="C35" s="264"/>
      <c r="D35" s="255">
        <f t="shared" si="6"/>
        <v>0</v>
      </c>
      <c r="E35" s="260" t="str">
        <f t="shared" si="7"/>
        <v>n/a</v>
      </c>
      <c r="F35" s="332"/>
      <c r="G35" s="332"/>
      <c r="H35" s="332"/>
      <c r="I35" s="332"/>
      <c r="J35" s="332"/>
      <c r="K35" s="332"/>
      <c r="L35" s="332"/>
      <c r="M35" s="332"/>
      <c r="N35" s="332"/>
      <c r="O35" s="332"/>
      <c r="P35" s="332"/>
      <c r="Q35" s="332"/>
      <c r="R35" s="332"/>
      <c r="S35" s="332"/>
      <c r="T35" s="333"/>
    </row>
    <row r="36" spans="1:20" x14ac:dyDescent="0.6">
      <c r="A36" s="202">
        <f t="shared" si="8"/>
        <v>23</v>
      </c>
      <c r="B36" s="13" t="s">
        <v>49</v>
      </c>
      <c r="C36" s="264"/>
      <c r="D36" s="255">
        <f t="shared" si="6"/>
        <v>0</v>
      </c>
      <c r="E36" s="260" t="str">
        <f t="shared" si="7"/>
        <v>n/a</v>
      </c>
      <c r="F36" s="332"/>
      <c r="G36" s="332"/>
      <c r="H36" s="332"/>
      <c r="I36" s="332"/>
      <c r="J36" s="332"/>
      <c r="K36" s="332"/>
      <c r="L36" s="332"/>
      <c r="M36" s="332"/>
      <c r="N36" s="332"/>
      <c r="O36" s="332"/>
      <c r="P36" s="332"/>
      <c r="Q36" s="332"/>
      <c r="R36" s="332"/>
      <c r="S36" s="332"/>
      <c r="T36" s="333"/>
    </row>
    <row r="37" spans="1:20" x14ac:dyDescent="0.6">
      <c r="A37" s="202">
        <f t="shared" si="8"/>
        <v>24</v>
      </c>
      <c r="B37" s="13" t="s">
        <v>50</v>
      </c>
      <c r="C37" s="264"/>
      <c r="D37" s="255">
        <f t="shared" si="6"/>
        <v>0</v>
      </c>
      <c r="E37" s="260" t="str">
        <f t="shared" si="7"/>
        <v>n/a</v>
      </c>
      <c r="F37" s="332"/>
      <c r="G37" s="332"/>
      <c r="H37" s="332"/>
      <c r="I37" s="332"/>
      <c r="J37" s="332"/>
      <c r="K37" s="332"/>
      <c r="L37" s="332"/>
      <c r="M37" s="332"/>
      <c r="N37" s="332"/>
      <c r="O37" s="332"/>
      <c r="P37" s="332"/>
      <c r="Q37" s="332"/>
      <c r="R37" s="332"/>
      <c r="S37" s="332"/>
      <c r="T37" s="333"/>
    </row>
    <row r="38" spans="1:20" x14ac:dyDescent="0.6">
      <c r="A38" s="202">
        <f t="shared" si="8"/>
        <v>25</v>
      </c>
      <c r="B38" s="13" t="s">
        <v>51</v>
      </c>
      <c r="C38" s="265"/>
      <c r="D38" s="255">
        <f t="shared" si="6"/>
        <v>0</v>
      </c>
      <c r="E38" s="260" t="str">
        <f t="shared" si="7"/>
        <v>n/a</v>
      </c>
      <c r="F38" s="332"/>
      <c r="G38" s="332"/>
      <c r="H38" s="332"/>
      <c r="I38" s="332"/>
      <c r="J38" s="332"/>
      <c r="K38" s="332"/>
      <c r="L38" s="332"/>
      <c r="M38" s="332"/>
      <c r="N38" s="332"/>
      <c r="O38" s="332"/>
      <c r="P38" s="332"/>
      <c r="Q38" s="332"/>
      <c r="R38" s="332"/>
      <c r="S38" s="332"/>
      <c r="T38" s="333"/>
    </row>
    <row r="39" spans="1:20" x14ac:dyDescent="0.6">
      <c r="A39" s="202">
        <f t="shared" si="8"/>
        <v>26</v>
      </c>
      <c r="B39" s="15" t="s">
        <v>56</v>
      </c>
      <c r="C39" s="265"/>
      <c r="D39" s="255">
        <f t="shared" si="6"/>
        <v>0</v>
      </c>
      <c r="E39" s="260" t="str">
        <f t="shared" si="7"/>
        <v>n/a</v>
      </c>
      <c r="F39" s="332"/>
      <c r="G39" s="332"/>
      <c r="H39" s="332"/>
      <c r="I39" s="332"/>
      <c r="J39" s="332"/>
      <c r="K39" s="332"/>
      <c r="L39" s="332"/>
      <c r="M39" s="332"/>
      <c r="N39" s="332"/>
      <c r="O39" s="332"/>
      <c r="P39" s="332"/>
      <c r="Q39" s="332"/>
      <c r="R39" s="332"/>
      <c r="S39" s="332"/>
      <c r="T39" s="333"/>
    </row>
    <row r="40" spans="1:20" x14ac:dyDescent="0.6">
      <c r="A40" s="202">
        <f t="shared" si="8"/>
        <v>27</v>
      </c>
      <c r="B40" s="15" t="s">
        <v>57</v>
      </c>
      <c r="C40" s="265"/>
      <c r="D40" s="255">
        <f t="shared" si="6"/>
        <v>0</v>
      </c>
      <c r="E40" s="260" t="str">
        <f t="shared" si="7"/>
        <v>n/a</v>
      </c>
      <c r="F40" s="332"/>
      <c r="G40" s="332"/>
      <c r="H40" s="332"/>
      <c r="I40" s="332"/>
      <c r="J40" s="332"/>
      <c r="K40" s="332"/>
      <c r="L40" s="332"/>
      <c r="M40" s="332"/>
      <c r="N40" s="332"/>
      <c r="O40" s="332"/>
      <c r="P40" s="332"/>
      <c r="Q40" s="332"/>
      <c r="R40" s="332"/>
      <c r="S40" s="332"/>
      <c r="T40" s="333"/>
    </row>
    <row r="41" spans="1:20" x14ac:dyDescent="0.6">
      <c r="A41" s="202">
        <f t="shared" si="8"/>
        <v>28</v>
      </c>
      <c r="B41" s="15" t="s">
        <v>54</v>
      </c>
      <c r="C41" s="265"/>
      <c r="D41" s="255">
        <f t="shared" si="6"/>
        <v>0</v>
      </c>
      <c r="E41" s="260" t="str">
        <f t="shared" si="7"/>
        <v>n/a</v>
      </c>
      <c r="F41" s="332"/>
      <c r="G41" s="332"/>
      <c r="H41" s="332"/>
      <c r="I41" s="332"/>
      <c r="J41" s="332"/>
      <c r="K41" s="332"/>
      <c r="L41" s="332"/>
      <c r="M41" s="332"/>
      <c r="N41" s="332"/>
      <c r="O41" s="332"/>
      <c r="P41" s="332"/>
      <c r="Q41" s="332"/>
      <c r="R41" s="332"/>
      <c r="S41" s="332"/>
      <c r="T41" s="333"/>
    </row>
    <row r="42" spans="1:20" x14ac:dyDescent="0.6">
      <c r="A42" s="196">
        <f>A41+1</f>
        <v>29</v>
      </c>
      <c r="B42" s="14" t="s">
        <v>55</v>
      </c>
      <c r="C42" s="265"/>
      <c r="D42" s="287">
        <f t="shared" si="6"/>
        <v>0</v>
      </c>
      <c r="E42" s="261" t="str">
        <f t="shared" si="7"/>
        <v>n/a</v>
      </c>
      <c r="F42" s="334"/>
      <c r="G42" s="334"/>
      <c r="H42" s="334"/>
      <c r="I42" s="334"/>
      <c r="J42" s="334"/>
      <c r="K42" s="334"/>
      <c r="L42" s="334"/>
      <c r="M42" s="334"/>
      <c r="N42" s="334"/>
      <c r="O42" s="334"/>
      <c r="P42" s="334"/>
      <c r="Q42" s="334"/>
      <c r="R42" s="334"/>
      <c r="S42" s="334"/>
      <c r="T42" s="335"/>
    </row>
    <row r="43" spans="1:20" ht="18" customHeight="1" thickBot="1" x14ac:dyDescent="0.75">
      <c r="A43" s="237"/>
      <c r="B43" s="114" t="s">
        <v>64</v>
      </c>
      <c r="C43" s="290"/>
      <c r="D43" s="289">
        <f>SUM(D30:D42)</f>
        <v>0</v>
      </c>
      <c r="E43" s="297" t="str">
        <f t="shared" si="7"/>
        <v>n/a</v>
      </c>
      <c r="F43" s="298">
        <f>SUM(F30:F42)</f>
        <v>0</v>
      </c>
      <c r="G43" s="177">
        <f>SUM(G30:G42)</f>
        <v>0</v>
      </c>
      <c r="H43" s="177">
        <f>SUM(H30:H42)</f>
        <v>0</v>
      </c>
      <c r="I43" s="177">
        <f>SUM(I30:I42)</f>
        <v>0</v>
      </c>
      <c r="J43" s="177">
        <f t="shared" ref="J43:T43" si="9">SUM(J30:J42)</f>
        <v>0</v>
      </c>
      <c r="K43" s="177">
        <f t="shared" si="9"/>
        <v>0</v>
      </c>
      <c r="L43" s="177">
        <f t="shared" si="9"/>
        <v>0</v>
      </c>
      <c r="M43" s="177">
        <f t="shared" si="9"/>
        <v>0</v>
      </c>
      <c r="N43" s="177">
        <f t="shared" si="9"/>
        <v>0</v>
      </c>
      <c r="O43" s="177">
        <f t="shared" si="9"/>
        <v>0</v>
      </c>
      <c r="P43" s="177">
        <f t="shared" si="9"/>
        <v>0</v>
      </c>
      <c r="Q43" s="177">
        <f t="shared" si="9"/>
        <v>0</v>
      </c>
      <c r="R43" s="177">
        <f t="shared" si="9"/>
        <v>0</v>
      </c>
      <c r="S43" s="177">
        <f t="shared" si="9"/>
        <v>0</v>
      </c>
      <c r="T43" s="178">
        <f t="shared" si="9"/>
        <v>0</v>
      </c>
    </row>
    <row r="44" spans="1:20" ht="19.5" customHeight="1" x14ac:dyDescent="0.6">
      <c r="A44" s="238"/>
      <c r="B44" s="239" t="s">
        <v>22</v>
      </c>
      <c r="C44" s="262"/>
      <c r="D44" s="268" t="s">
        <v>35</v>
      </c>
      <c r="E44" s="275" t="s">
        <v>91</v>
      </c>
      <c r="F44" s="291" t="str">
        <f>$F$15</f>
        <v>Prior Years</v>
      </c>
      <c r="G44" s="243">
        <f>$G$15</f>
        <v>2020</v>
      </c>
      <c r="H44" s="243">
        <f>$H$15</f>
        <v>2021</v>
      </c>
      <c r="I44" s="243">
        <f>$I$15</f>
        <v>2022</v>
      </c>
      <c r="J44" s="243">
        <f>$J$15</f>
        <v>2023</v>
      </c>
      <c r="K44" s="243">
        <f>$K$15</f>
        <v>2024</v>
      </c>
      <c r="L44" s="243">
        <f>$L$15</f>
        <v>2025</v>
      </c>
      <c r="M44" s="243">
        <f>$M$15</f>
        <v>2026</v>
      </c>
      <c r="N44" s="243">
        <f>$N$15</f>
        <v>2027</v>
      </c>
      <c r="O44" s="243">
        <f>$O$15</f>
        <v>2028</v>
      </c>
      <c r="P44" s="243">
        <f>$P$15</f>
        <v>2029</v>
      </c>
      <c r="Q44" s="243">
        <f>$Q$15</f>
        <v>2030</v>
      </c>
      <c r="R44" s="243">
        <f>$R$15</f>
        <v>2031</v>
      </c>
      <c r="S44" s="243">
        <f>$S$15</f>
        <v>2032</v>
      </c>
      <c r="T44" s="243">
        <f>$T$15</f>
        <v>2033</v>
      </c>
    </row>
    <row r="45" spans="1:20" x14ac:dyDescent="0.6">
      <c r="A45" s="194">
        <f>A42+1</f>
        <v>30</v>
      </c>
      <c r="B45" s="11" t="s">
        <v>12</v>
      </c>
      <c r="C45" s="269"/>
      <c r="D45" s="253">
        <f t="shared" ref="D45:D51" si="10">SUM(F45:T45)</f>
        <v>0</v>
      </c>
      <c r="E45" s="259" t="str">
        <f t="shared" ref="E45:E52" si="11">IF($D$63&gt;0,D45/$D$63,"n/a")</f>
        <v>n/a</v>
      </c>
      <c r="F45" s="330"/>
      <c r="G45" s="330"/>
      <c r="H45" s="330"/>
      <c r="I45" s="330"/>
      <c r="J45" s="330"/>
      <c r="K45" s="330"/>
      <c r="L45" s="330"/>
      <c r="M45" s="330"/>
      <c r="N45" s="330"/>
      <c r="O45" s="330"/>
      <c r="P45" s="330"/>
      <c r="Q45" s="330"/>
      <c r="R45" s="330"/>
      <c r="S45" s="330"/>
      <c r="T45" s="331"/>
    </row>
    <row r="46" spans="1:20" x14ac:dyDescent="0.6">
      <c r="A46" s="195">
        <f t="shared" ref="A46:A51" si="12">A45+1</f>
        <v>31</v>
      </c>
      <c r="B46" s="13" t="s">
        <v>10</v>
      </c>
      <c r="C46" s="264"/>
      <c r="D46" s="255">
        <f t="shared" si="10"/>
        <v>0</v>
      </c>
      <c r="E46" s="260" t="str">
        <f t="shared" si="11"/>
        <v>n/a</v>
      </c>
      <c r="F46" s="332"/>
      <c r="G46" s="332"/>
      <c r="H46" s="332"/>
      <c r="I46" s="332"/>
      <c r="J46" s="332"/>
      <c r="K46" s="332"/>
      <c r="L46" s="332"/>
      <c r="M46" s="332"/>
      <c r="N46" s="332"/>
      <c r="O46" s="332"/>
      <c r="P46" s="332"/>
      <c r="Q46" s="332"/>
      <c r="R46" s="332"/>
      <c r="S46" s="332"/>
      <c r="T46" s="333"/>
    </row>
    <row r="47" spans="1:20" x14ac:dyDescent="0.6">
      <c r="A47" s="195">
        <f t="shared" si="12"/>
        <v>32</v>
      </c>
      <c r="B47" s="13" t="s">
        <v>11</v>
      </c>
      <c r="C47" s="254"/>
      <c r="D47" s="255">
        <f t="shared" si="10"/>
        <v>0</v>
      </c>
      <c r="E47" s="260" t="str">
        <f t="shared" si="11"/>
        <v>n/a</v>
      </c>
      <c r="F47" s="332"/>
      <c r="G47" s="332"/>
      <c r="H47" s="332"/>
      <c r="I47" s="332"/>
      <c r="J47" s="332"/>
      <c r="K47" s="332"/>
      <c r="L47" s="332"/>
      <c r="M47" s="332"/>
      <c r="N47" s="332"/>
      <c r="O47" s="332"/>
      <c r="P47" s="332"/>
      <c r="Q47" s="332"/>
      <c r="R47" s="332"/>
      <c r="S47" s="332"/>
      <c r="T47" s="333"/>
    </row>
    <row r="48" spans="1:20" x14ac:dyDescent="0.6">
      <c r="A48" s="195">
        <f t="shared" si="12"/>
        <v>33</v>
      </c>
      <c r="B48" s="13" t="s">
        <v>15</v>
      </c>
      <c r="C48" s="254"/>
      <c r="D48" s="255">
        <f t="shared" si="10"/>
        <v>0</v>
      </c>
      <c r="E48" s="260" t="str">
        <f t="shared" si="11"/>
        <v>n/a</v>
      </c>
      <c r="F48" s="332"/>
      <c r="G48" s="332"/>
      <c r="H48" s="332"/>
      <c r="I48" s="332"/>
      <c r="J48" s="332"/>
      <c r="K48" s="332"/>
      <c r="L48" s="332"/>
      <c r="M48" s="332"/>
      <c r="N48" s="332"/>
      <c r="O48" s="332"/>
      <c r="P48" s="332"/>
      <c r="Q48" s="332"/>
      <c r="R48" s="332"/>
      <c r="S48" s="332"/>
      <c r="T48" s="333"/>
    </row>
    <row r="49" spans="1:20" x14ac:dyDescent="0.6">
      <c r="A49" s="195">
        <f t="shared" si="12"/>
        <v>34</v>
      </c>
      <c r="B49" s="13" t="s">
        <v>13</v>
      </c>
      <c r="C49" s="254"/>
      <c r="D49" s="255">
        <f t="shared" si="10"/>
        <v>0</v>
      </c>
      <c r="E49" s="260" t="str">
        <f t="shared" si="11"/>
        <v>n/a</v>
      </c>
      <c r="F49" s="332"/>
      <c r="G49" s="332"/>
      <c r="H49" s="332"/>
      <c r="I49" s="332"/>
      <c r="J49" s="332"/>
      <c r="K49" s="332"/>
      <c r="L49" s="332"/>
      <c r="M49" s="332"/>
      <c r="N49" s="332"/>
      <c r="O49" s="332"/>
      <c r="P49" s="332"/>
      <c r="Q49" s="332"/>
      <c r="R49" s="332"/>
      <c r="S49" s="332"/>
      <c r="T49" s="333"/>
    </row>
    <row r="50" spans="1:20" x14ac:dyDescent="0.6">
      <c r="A50" s="195">
        <f t="shared" si="12"/>
        <v>35</v>
      </c>
      <c r="B50" s="13" t="s">
        <v>14</v>
      </c>
      <c r="C50" s="254"/>
      <c r="D50" s="255">
        <f t="shared" si="10"/>
        <v>0</v>
      </c>
      <c r="E50" s="260" t="str">
        <f t="shared" si="11"/>
        <v>n/a</v>
      </c>
      <c r="F50" s="332"/>
      <c r="G50" s="332"/>
      <c r="H50" s="332"/>
      <c r="I50" s="332"/>
      <c r="J50" s="332"/>
      <c r="K50" s="332"/>
      <c r="L50" s="332"/>
      <c r="M50" s="332"/>
      <c r="N50" s="332"/>
      <c r="O50" s="332"/>
      <c r="P50" s="332"/>
      <c r="Q50" s="332"/>
      <c r="R50" s="332"/>
      <c r="S50" s="332"/>
      <c r="T50" s="333"/>
    </row>
    <row r="51" spans="1:20" x14ac:dyDescent="0.6">
      <c r="A51" s="196">
        <f t="shared" si="12"/>
        <v>36</v>
      </c>
      <c r="B51" s="14" t="s">
        <v>16</v>
      </c>
      <c r="C51" s="286" t="s">
        <v>17</v>
      </c>
      <c r="D51" s="287">
        <f t="shared" si="10"/>
        <v>0</v>
      </c>
      <c r="E51" s="261" t="str">
        <f t="shared" si="11"/>
        <v>n/a</v>
      </c>
      <c r="F51" s="334"/>
      <c r="G51" s="334"/>
      <c r="H51" s="334"/>
      <c r="I51" s="334"/>
      <c r="J51" s="334"/>
      <c r="K51" s="334"/>
      <c r="L51" s="334"/>
      <c r="M51" s="334"/>
      <c r="N51" s="334"/>
      <c r="O51" s="334"/>
      <c r="P51" s="334"/>
      <c r="Q51" s="334"/>
      <c r="R51" s="334"/>
      <c r="S51" s="334"/>
      <c r="T51" s="335"/>
    </row>
    <row r="52" spans="1:20" s="65" customFormat="1" ht="18" customHeight="1" thickBot="1" x14ac:dyDescent="0.75">
      <c r="A52" s="161"/>
      <c r="B52" s="114" t="s">
        <v>63</v>
      </c>
      <c r="C52" s="288"/>
      <c r="D52" s="289">
        <f>SUM(D45:D51)</f>
        <v>0</v>
      </c>
      <c r="E52" s="297" t="str">
        <f t="shared" si="11"/>
        <v>n/a</v>
      </c>
      <c r="F52" s="298">
        <f>SUM(F45:F51)</f>
        <v>0</v>
      </c>
      <c r="G52" s="115">
        <f t="shared" ref="G52:T52" si="13">SUM(G45:G51)</f>
        <v>0</v>
      </c>
      <c r="H52" s="115">
        <f t="shared" si="13"/>
        <v>0</v>
      </c>
      <c r="I52" s="115">
        <f t="shared" si="13"/>
        <v>0</v>
      </c>
      <c r="J52" s="115">
        <f t="shared" si="13"/>
        <v>0</v>
      </c>
      <c r="K52" s="115">
        <f t="shared" si="13"/>
        <v>0</v>
      </c>
      <c r="L52" s="115">
        <f t="shared" si="13"/>
        <v>0</v>
      </c>
      <c r="M52" s="115">
        <f t="shared" si="13"/>
        <v>0</v>
      </c>
      <c r="N52" s="115">
        <f t="shared" si="13"/>
        <v>0</v>
      </c>
      <c r="O52" s="115">
        <f t="shared" si="13"/>
        <v>0</v>
      </c>
      <c r="P52" s="115">
        <f t="shared" si="13"/>
        <v>0</v>
      </c>
      <c r="Q52" s="115">
        <f t="shared" si="13"/>
        <v>0</v>
      </c>
      <c r="R52" s="115">
        <f t="shared" si="13"/>
        <v>0</v>
      </c>
      <c r="S52" s="115">
        <f t="shared" si="13"/>
        <v>0</v>
      </c>
      <c r="T52" s="115">
        <f t="shared" si="13"/>
        <v>0</v>
      </c>
    </row>
    <row r="53" spans="1:20" ht="18.75" customHeight="1" x14ac:dyDescent="0.6">
      <c r="A53" s="238"/>
      <c r="B53" s="239" t="s">
        <v>61</v>
      </c>
      <c r="C53" s="267"/>
      <c r="D53" s="268" t="s">
        <v>35</v>
      </c>
      <c r="E53" s="275" t="s">
        <v>91</v>
      </c>
      <c r="F53" s="291" t="str">
        <f>$F$15</f>
        <v>Prior Years</v>
      </c>
      <c r="G53" s="243">
        <f>$G$15</f>
        <v>2020</v>
      </c>
      <c r="H53" s="243">
        <f>$H$15</f>
        <v>2021</v>
      </c>
      <c r="I53" s="243">
        <f>$I$15</f>
        <v>2022</v>
      </c>
      <c r="J53" s="243">
        <f>$J$15</f>
        <v>2023</v>
      </c>
      <c r="K53" s="243">
        <f>$K$15</f>
        <v>2024</v>
      </c>
      <c r="L53" s="243">
        <f>$L$15</f>
        <v>2025</v>
      </c>
      <c r="M53" s="243">
        <f>$M$15</f>
        <v>2026</v>
      </c>
      <c r="N53" s="243">
        <f>$N$15</f>
        <v>2027</v>
      </c>
      <c r="O53" s="243">
        <f>$O$15</f>
        <v>2028</v>
      </c>
      <c r="P53" s="243">
        <f>$P$15</f>
        <v>2029</v>
      </c>
      <c r="Q53" s="243">
        <f>$Q$15</f>
        <v>2030</v>
      </c>
      <c r="R53" s="243">
        <f>$R$15</f>
        <v>2031</v>
      </c>
      <c r="S53" s="243">
        <f>$S$15</f>
        <v>2032</v>
      </c>
      <c r="T53" s="243">
        <f>$T$15</f>
        <v>2033</v>
      </c>
    </row>
    <row r="54" spans="1:20" x14ac:dyDescent="0.6">
      <c r="A54" s="194">
        <f>A51+1</f>
        <v>37</v>
      </c>
      <c r="B54" s="11" t="s">
        <v>27</v>
      </c>
      <c r="C54" s="272"/>
      <c r="D54" s="253">
        <f t="shared" ref="D54:D59" si="14">SUM(F54:T54)</f>
        <v>0</v>
      </c>
      <c r="E54" s="153" t="str">
        <f t="shared" ref="E54:E63" si="15">IF($D$63&gt;0,D54/$D$63,"n/a")</f>
        <v>n/a</v>
      </c>
      <c r="F54" s="330"/>
      <c r="G54" s="330"/>
      <c r="H54" s="330"/>
      <c r="I54" s="330"/>
      <c r="J54" s="330"/>
      <c r="K54" s="330"/>
      <c r="L54" s="330"/>
      <c r="M54" s="330"/>
      <c r="N54" s="330"/>
      <c r="O54" s="330"/>
      <c r="P54" s="330"/>
      <c r="Q54" s="330"/>
      <c r="R54" s="330"/>
      <c r="S54" s="330"/>
      <c r="T54" s="331"/>
    </row>
    <row r="55" spans="1:20" x14ac:dyDescent="0.6">
      <c r="A55" s="195">
        <f>A54+1</f>
        <v>38</v>
      </c>
      <c r="B55" s="13" t="s">
        <v>28</v>
      </c>
      <c r="C55" s="254"/>
      <c r="D55" s="255">
        <f t="shared" si="14"/>
        <v>0</v>
      </c>
      <c r="E55" s="144" t="str">
        <f t="shared" si="15"/>
        <v>n/a</v>
      </c>
      <c r="F55" s="332"/>
      <c r="G55" s="332"/>
      <c r="H55" s="332"/>
      <c r="I55" s="332"/>
      <c r="J55" s="332"/>
      <c r="K55" s="332"/>
      <c r="L55" s="332"/>
      <c r="M55" s="332"/>
      <c r="N55" s="332"/>
      <c r="O55" s="332"/>
      <c r="P55" s="332"/>
      <c r="Q55" s="332"/>
      <c r="R55" s="332"/>
      <c r="S55" s="332"/>
      <c r="T55" s="333"/>
    </row>
    <row r="56" spans="1:20" x14ac:dyDescent="0.6">
      <c r="A56" s="195">
        <f>A55+1</f>
        <v>39</v>
      </c>
      <c r="B56" s="13" t="s">
        <v>19</v>
      </c>
      <c r="C56" s="254"/>
      <c r="D56" s="255">
        <f t="shared" si="14"/>
        <v>0</v>
      </c>
      <c r="E56" s="144" t="str">
        <f t="shared" si="15"/>
        <v>n/a</v>
      </c>
      <c r="F56" s="332"/>
      <c r="G56" s="332"/>
      <c r="H56" s="332"/>
      <c r="I56" s="332"/>
      <c r="J56" s="332"/>
      <c r="K56" s="332"/>
      <c r="L56" s="332"/>
      <c r="M56" s="332"/>
      <c r="N56" s="332"/>
      <c r="O56" s="332"/>
      <c r="P56" s="332"/>
      <c r="Q56" s="332"/>
      <c r="R56" s="332"/>
      <c r="S56" s="332"/>
      <c r="T56" s="333"/>
    </row>
    <row r="57" spans="1:20" x14ac:dyDescent="0.6">
      <c r="A57" s="195">
        <f>A56+1</f>
        <v>40</v>
      </c>
      <c r="B57" s="13" t="s">
        <v>23</v>
      </c>
      <c r="C57" s="254"/>
      <c r="D57" s="255">
        <f t="shared" si="14"/>
        <v>0</v>
      </c>
      <c r="E57" s="144" t="str">
        <f t="shared" si="15"/>
        <v>n/a</v>
      </c>
      <c r="F57" s="332"/>
      <c r="G57" s="332"/>
      <c r="H57" s="332"/>
      <c r="I57" s="332"/>
      <c r="J57" s="332"/>
      <c r="K57" s="332"/>
      <c r="L57" s="332"/>
      <c r="M57" s="332"/>
      <c r="N57" s="332"/>
      <c r="O57" s="332"/>
      <c r="P57" s="332"/>
      <c r="Q57" s="332"/>
      <c r="R57" s="332"/>
      <c r="S57" s="332"/>
      <c r="T57" s="333"/>
    </row>
    <row r="58" spans="1:20" x14ac:dyDescent="0.6">
      <c r="A58" s="195">
        <f>A57+1</f>
        <v>41</v>
      </c>
      <c r="B58" s="15" t="s">
        <v>42</v>
      </c>
      <c r="C58" s="273"/>
      <c r="D58" s="255">
        <f t="shared" si="14"/>
        <v>0</v>
      </c>
      <c r="E58" s="144" t="str">
        <f t="shared" si="15"/>
        <v>n/a</v>
      </c>
      <c r="F58" s="332"/>
      <c r="G58" s="332"/>
      <c r="H58" s="332"/>
      <c r="I58" s="332"/>
      <c r="J58" s="332"/>
      <c r="K58" s="332"/>
      <c r="L58" s="332"/>
      <c r="M58" s="332"/>
      <c r="N58" s="332"/>
      <c r="O58" s="332"/>
      <c r="P58" s="332"/>
      <c r="Q58" s="332"/>
      <c r="R58" s="332"/>
      <c r="S58" s="332"/>
      <c r="T58" s="333"/>
    </row>
    <row r="59" spans="1:20" x14ac:dyDescent="0.6">
      <c r="A59" s="196">
        <f>A58+1</f>
        <v>42</v>
      </c>
      <c r="B59" s="14" t="s">
        <v>43</v>
      </c>
      <c r="C59" s="257"/>
      <c r="D59" s="258">
        <f t="shared" si="14"/>
        <v>0</v>
      </c>
      <c r="E59" s="145" t="str">
        <f t="shared" si="15"/>
        <v>n/a</v>
      </c>
      <c r="F59" s="334"/>
      <c r="G59" s="334"/>
      <c r="H59" s="334"/>
      <c r="I59" s="334"/>
      <c r="J59" s="334"/>
      <c r="K59" s="334"/>
      <c r="L59" s="334"/>
      <c r="M59" s="334"/>
      <c r="N59" s="334"/>
      <c r="O59" s="334"/>
      <c r="P59" s="334"/>
      <c r="Q59" s="334"/>
      <c r="R59" s="334"/>
      <c r="S59" s="334"/>
      <c r="T59" s="335"/>
    </row>
    <row r="60" spans="1:20" s="65" customFormat="1" ht="18" customHeight="1" x14ac:dyDescent="0.6">
      <c r="A60" s="187"/>
      <c r="B60" s="159" t="str">
        <f>"Subtotal - "&amp;B53</f>
        <v>Subtotal - Debt</v>
      </c>
      <c r="C60" s="186"/>
      <c r="D60" s="179">
        <f>SUM(D54:D59)</f>
        <v>0</v>
      </c>
      <c r="E60" s="185" t="str">
        <f t="shared" si="15"/>
        <v>n/a</v>
      </c>
      <c r="F60" s="179">
        <f>SUM(F54:F59)</f>
        <v>0</v>
      </c>
      <c r="G60" s="179">
        <f>SUM(G54:G59)</f>
        <v>0</v>
      </c>
      <c r="H60" s="179">
        <f>SUM(H54:H59)</f>
        <v>0</v>
      </c>
      <c r="I60" s="179">
        <f>SUM(I54:I59)</f>
        <v>0</v>
      </c>
      <c r="J60" s="179">
        <f>SUM(J54:J59)</f>
        <v>0</v>
      </c>
      <c r="K60" s="179">
        <f t="shared" ref="K60:T60" si="16">SUM(K54:K59)</f>
        <v>0</v>
      </c>
      <c r="L60" s="179">
        <f t="shared" si="16"/>
        <v>0</v>
      </c>
      <c r="M60" s="179">
        <f t="shared" si="16"/>
        <v>0</v>
      </c>
      <c r="N60" s="179">
        <f t="shared" si="16"/>
        <v>0</v>
      </c>
      <c r="O60" s="179">
        <f t="shared" si="16"/>
        <v>0</v>
      </c>
      <c r="P60" s="179">
        <f t="shared" si="16"/>
        <v>0</v>
      </c>
      <c r="Q60" s="179">
        <f t="shared" si="16"/>
        <v>0</v>
      </c>
      <c r="R60" s="179">
        <f t="shared" si="16"/>
        <v>0</v>
      </c>
      <c r="S60" s="179">
        <f t="shared" si="16"/>
        <v>0</v>
      </c>
      <c r="T60" s="180">
        <f t="shared" si="16"/>
        <v>0</v>
      </c>
    </row>
    <row r="61" spans="1:20" ht="16.5" customHeight="1" x14ac:dyDescent="0.6">
      <c r="A61" s="194">
        <f>A59+1</f>
        <v>43</v>
      </c>
      <c r="B61" s="11" t="s">
        <v>20</v>
      </c>
      <c r="C61" s="252"/>
      <c r="D61" s="274">
        <f>SUM(F61:T61)</f>
        <v>0</v>
      </c>
      <c r="E61" s="213" t="str">
        <f t="shared" si="15"/>
        <v>n/a</v>
      </c>
      <c r="F61" s="336"/>
      <c r="G61" s="336"/>
      <c r="H61" s="336"/>
      <c r="I61" s="336"/>
      <c r="J61" s="336"/>
      <c r="K61" s="336"/>
      <c r="L61" s="336"/>
      <c r="M61" s="336"/>
      <c r="N61" s="336"/>
      <c r="O61" s="336"/>
      <c r="P61" s="336"/>
      <c r="Q61" s="336"/>
      <c r="R61" s="336"/>
      <c r="S61" s="336"/>
      <c r="T61" s="337"/>
    </row>
    <row r="62" spans="1:20" ht="13.75" thickBot="1" x14ac:dyDescent="0.75">
      <c r="A62" s="245">
        <f>A61+1</f>
        <v>44</v>
      </c>
      <c r="B62" s="15" t="s">
        <v>21</v>
      </c>
      <c r="C62" s="284"/>
      <c r="D62" s="285">
        <f>SUM(F62:T62)</f>
        <v>0</v>
      </c>
      <c r="E62" s="246" t="str">
        <f t="shared" si="15"/>
        <v>n/a</v>
      </c>
      <c r="F62" s="338"/>
      <c r="G62" s="338"/>
      <c r="H62" s="338"/>
      <c r="I62" s="338"/>
      <c r="J62" s="338"/>
      <c r="K62" s="338"/>
      <c r="L62" s="338"/>
      <c r="M62" s="338"/>
      <c r="N62" s="338"/>
      <c r="O62" s="338"/>
      <c r="P62" s="338"/>
      <c r="Q62" s="338"/>
      <c r="R62" s="338"/>
      <c r="S62" s="338"/>
      <c r="T62" s="339"/>
    </row>
    <row r="63" spans="1:20" ht="18" customHeight="1" x14ac:dyDescent="0.6">
      <c r="A63" s="248"/>
      <c r="B63" s="239" t="s">
        <v>26</v>
      </c>
      <c r="C63" s="271"/>
      <c r="D63" s="157">
        <f>SUM(D61:D62,D60,D52,D43)</f>
        <v>0</v>
      </c>
      <c r="E63" s="249" t="str">
        <f t="shared" si="15"/>
        <v>n/a</v>
      </c>
      <c r="F63" s="250">
        <f t="shared" ref="F63:T63" si="17">SUM(F61:F62,F60,F52,F43)</f>
        <v>0</v>
      </c>
      <c r="G63" s="250">
        <f t="shared" si="17"/>
        <v>0</v>
      </c>
      <c r="H63" s="250">
        <f t="shared" si="17"/>
        <v>0</v>
      </c>
      <c r="I63" s="250">
        <f t="shared" si="17"/>
        <v>0</v>
      </c>
      <c r="J63" s="250">
        <f t="shared" si="17"/>
        <v>0</v>
      </c>
      <c r="K63" s="250">
        <f t="shared" si="17"/>
        <v>0</v>
      </c>
      <c r="L63" s="250">
        <f t="shared" si="17"/>
        <v>0</v>
      </c>
      <c r="M63" s="250">
        <f t="shared" si="17"/>
        <v>0</v>
      </c>
      <c r="N63" s="250">
        <f t="shared" si="17"/>
        <v>0</v>
      </c>
      <c r="O63" s="250">
        <f t="shared" si="17"/>
        <v>0</v>
      </c>
      <c r="P63" s="250">
        <f t="shared" si="17"/>
        <v>0</v>
      </c>
      <c r="Q63" s="250">
        <f t="shared" si="17"/>
        <v>0</v>
      </c>
      <c r="R63" s="250">
        <f t="shared" si="17"/>
        <v>0</v>
      </c>
      <c r="S63" s="250">
        <f t="shared" si="17"/>
        <v>0</v>
      </c>
      <c r="T63" s="250">
        <f t="shared" si="17"/>
        <v>0</v>
      </c>
    </row>
    <row r="64" spans="1:20" ht="22.5" customHeight="1" x14ac:dyDescent="0.6">
      <c r="A64" s="9"/>
      <c r="B64" s="141" t="s">
        <v>31</v>
      </c>
      <c r="C64" s="141"/>
      <c r="D64" s="225"/>
      <c r="E64" s="227"/>
      <c r="F64" s="182">
        <f>F63</f>
        <v>0</v>
      </c>
      <c r="G64" s="182">
        <f t="shared" ref="G64:T64" si="18">IF(G63&gt;0,F64+G63,0)</f>
        <v>0</v>
      </c>
      <c r="H64" s="182">
        <f t="shared" si="18"/>
        <v>0</v>
      </c>
      <c r="I64" s="182">
        <f t="shared" si="18"/>
        <v>0</v>
      </c>
      <c r="J64" s="182">
        <f t="shared" si="18"/>
        <v>0</v>
      </c>
      <c r="K64" s="182">
        <f t="shared" si="18"/>
        <v>0</v>
      </c>
      <c r="L64" s="182">
        <f t="shared" si="18"/>
        <v>0</v>
      </c>
      <c r="M64" s="182">
        <f t="shared" si="18"/>
        <v>0</v>
      </c>
      <c r="N64" s="182">
        <f t="shared" si="18"/>
        <v>0</v>
      </c>
      <c r="O64" s="182">
        <f t="shared" si="18"/>
        <v>0</v>
      </c>
      <c r="P64" s="182">
        <f t="shared" si="18"/>
        <v>0</v>
      </c>
      <c r="Q64" s="182">
        <f t="shared" si="18"/>
        <v>0</v>
      </c>
      <c r="R64" s="182">
        <f t="shared" si="18"/>
        <v>0</v>
      </c>
      <c r="S64" s="182">
        <f t="shared" si="18"/>
        <v>0</v>
      </c>
      <c r="T64" s="182">
        <f t="shared" si="18"/>
        <v>0</v>
      </c>
    </row>
    <row r="65" spans="1:20" ht="15.95" customHeight="1" x14ac:dyDescent="0.7">
      <c r="A65" s="70" t="s">
        <v>29</v>
      </c>
      <c r="B65" s="71"/>
      <c r="C65" s="72"/>
      <c r="D65" s="73" t="str">
        <f>D29</f>
        <v>Total</v>
      </c>
      <c r="E65" s="74"/>
      <c r="F65" s="73" t="str">
        <f t="shared" ref="F65:T65" si="19">F29</f>
        <v>Prior Years</v>
      </c>
      <c r="G65" s="74">
        <f t="shared" si="19"/>
        <v>2020</v>
      </c>
      <c r="H65" s="74">
        <f t="shared" si="19"/>
        <v>2021</v>
      </c>
      <c r="I65" s="74">
        <f t="shared" si="19"/>
        <v>2022</v>
      </c>
      <c r="J65" s="74">
        <f t="shared" si="19"/>
        <v>2023</v>
      </c>
      <c r="K65" s="74">
        <f t="shared" si="19"/>
        <v>2024</v>
      </c>
      <c r="L65" s="74">
        <f t="shared" si="19"/>
        <v>2025</v>
      </c>
      <c r="M65" s="74">
        <f t="shared" si="19"/>
        <v>2026</v>
      </c>
      <c r="N65" s="74">
        <f t="shared" si="19"/>
        <v>2027</v>
      </c>
      <c r="O65" s="74">
        <f t="shared" si="19"/>
        <v>2028</v>
      </c>
      <c r="P65" s="74">
        <f t="shared" si="19"/>
        <v>2029</v>
      </c>
      <c r="Q65" s="74">
        <f t="shared" si="19"/>
        <v>2030</v>
      </c>
      <c r="R65" s="74">
        <f t="shared" si="19"/>
        <v>2031</v>
      </c>
      <c r="S65" s="74">
        <f t="shared" si="19"/>
        <v>2032</v>
      </c>
      <c r="T65" s="74">
        <f t="shared" si="19"/>
        <v>2033</v>
      </c>
    </row>
    <row r="66" spans="1:20" ht="18.75" customHeight="1" x14ac:dyDescent="0.6">
      <c r="A66" s="5"/>
      <c r="B66" s="5"/>
      <c r="C66" s="5"/>
      <c r="D66" s="160">
        <f>D26-D63</f>
        <v>0</v>
      </c>
      <c r="E66" s="318"/>
      <c r="F66" s="179">
        <f t="shared" ref="F66:T66" si="20">F26-F63</f>
        <v>0</v>
      </c>
      <c r="G66" s="179">
        <f t="shared" si="20"/>
        <v>0</v>
      </c>
      <c r="H66" s="179">
        <f t="shared" si="20"/>
        <v>0</v>
      </c>
      <c r="I66" s="179">
        <f t="shared" si="20"/>
        <v>0</v>
      </c>
      <c r="J66" s="179">
        <f t="shared" si="20"/>
        <v>0</v>
      </c>
      <c r="K66" s="179">
        <f t="shared" si="20"/>
        <v>0</v>
      </c>
      <c r="L66" s="179">
        <f t="shared" si="20"/>
        <v>0</v>
      </c>
      <c r="M66" s="179">
        <f t="shared" si="20"/>
        <v>0</v>
      </c>
      <c r="N66" s="179">
        <f t="shared" si="20"/>
        <v>0</v>
      </c>
      <c r="O66" s="179">
        <f t="shared" si="20"/>
        <v>0</v>
      </c>
      <c r="P66" s="179">
        <f t="shared" si="20"/>
        <v>0</v>
      </c>
      <c r="Q66" s="179">
        <f t="shared" si="20"/>
        <v>0</v>
      </c>
      <c r="R66" s="179">
        <f t="shared" si="20"/>
        <v>0</v>
      </c>
      <c r="S66" s="179">
        <f t="shared" si="20"/>
        <v>0</v>
      </c>
      <c r="T66" s="179">
        <f t="shared" si="20"/>
        <v>0</v>
      </c>
    </row>
    <row r="67" spans="1:20" s="4" customFormat="1" ht="12" customHeight="1" x14ac:dyDescent="0.6">
      <c r="B67" s="3" t="s">
        <v>36</v>
      </c>
    </row>
    <row r="68" spans="1:20" s="4" customFormat="1" ht="12" customHeight="1" x14ac:dyDescent="0.6">
      <c r="B68" s="4" t="s">
        <v>52</v>
      </c>
      <c r="D68" s="138">
        <f>D32</f>
        <v>0</v>
      </c>
    </row>
    <row r="69" spans="1:20" s="4" customFormat="1" ht="12" customHeight="1" x14ac:dyDescent="0.6">
      <c r="B69" s="4" t="s">
        <v>60</v>
      </c>
      <c r="D69" s="138">
        <f>SUM(D30:D38)-D32</f>
        <v>0</v>
      </c>
    </row>
    <row r="70" spans="1:20" s="4" customFormat="1" ht="12" customHeight="1" x14ac:dyDescent="0.6">
      <c r="B70" s="4" t="s">
        <v>58</v>
      </c>
      <c r="D70" s="138">
        <f>SUM(D39:D40)</f>
        <v>0</v>
      </c>
    </row>
    <row r="71" spans="1:20" s="4" customFormat="1" ht="12" customHeight="1" x14ac:dyDescent="0.6">
      <c r="B71" s="4" t="s">
        <v>53</v>
      </c>
      <c r="D71" s="138">
        <f>D41+D42</f>
        <v>0</v>
      </c>
    </row>
    <row r="72" spans="1:20" s="4" customFormat="1" ht="12" customHeight="1" x14ac:dyDescent="0.6">
      <c r="B72" s="4" t="s">
        <v>33</v>
      </c>
      <c r="D72" s="138">
        <f>D52</f>
        <v>0</v>
      </c>
    </row>
    <row r="73" spans="1:20" s="4" customFormat="1" ht="12" customHeight="1" x14ac:dyDescent="0.6">
      <c r="B73" s="4" t="s">
        <v>18</v>
      </c>
      <c r="D73" s="138">
        <f>D60</f>
        <v>0</v>
      </c>
    </row>
    <row r="74" spans="1:20" s="4" customFormat="1" ht="12" customHeight="1" x14ac:dyDescent="0.6">
      <c r="B74" s="4" t="s">
        <v>34</v>
      </c>
      <c r="D74" s="138">
        <f>D61+D62</f>
        <v>0</v>
      </c>
    </row>
    <row r="75" spans="1:20" s="4" customFormat="1" ht="12" customHeight="1" x14ac:dyDescent="0.6">
      <c r="B75" s="321" t="s">
        <v>35</v>
      </c>
      <c r="D75" s="138">
        <f>SUM(D68:D74)</f>
        <v>0</v>
      </c>
    </row>
    <row r="76" spans="1:20" s="4" customFormat="1" ht="17.25" customHeight="1" x14ac:dyDescent="0.6">
      <c r="B76" s="3" t="s">
        <v>37</v>
      </c>
    </row>
    <row r="77" spans="1:20" s="4" customFormat="1" ht="12" customHeight="1" x14ac:dyDescent="0.6">
      <c r="B77" s="4" t="s">
        <v>52</v>
      </c>
      <c r="D77" s="138">
        <f>D32</f>
        <v>0</v>
      </c>
      <c r="F77" s="26"/>
      <c r="G77" s="26"/>
      <c r="H77" s="26"/>
      <c r="I77" s="26"/>
      <c r="J77" s="26"/>
      <c r="K77" s="26"/>
      <c r="L77" s="26"/>
      <c r="M77" s="26"/>
      <c r="N77" s="26"/>
      <c r="O77" s="26"/>
      <c r="P77" s="26"/>
      <c r="Q77" s="26"/>
      <c r="R77" s="26"/>
      <c r="S77" s="26"/>
      <c r="T77" s="26"/>
    </row>
    <row r="78" spans="1:20" s="4" customFormat="1" ht="12" customHeight="1" x14ac:dyDescent="0.6">
      <c r="B78" s="4" t="s">
        <v>59</v>
      </c>
      <c r="D78" s="138">
        <f>SUM(D30,D33,D35,D37,D39,D41)</f>
        <v>0</v>
      </c>
      <c r="F78" s="26"/>
      <c r="G78" s="26"/>
      <c r="H78" s="26"/>
      <c r="I78" s="26"/>
      <c r="J78" s="26"/>
      <c r="K78" s="26"/>
      <c r="L78" s="26"/>
      <c r="M78" s="26"/>
      <c r="N78" s="26"/>
      <c r="O78" s="26"/>
      <c r="P78" s="26"/>
      <c r="Q78" s="26"/>
      <c r="R78" s="26"/>
      <c r="S78" s="26"/>
      <c r="T78" s="26"/>
    </row>
    <row r="79" spans="1:20" s="4" customFormat="1" ht="12" customHeight="1" x14ac:dyDescent="0.6">
      <c r="B79" s="4" t="s">
        <v>38</v>
      </c>
      <c r="D79" s="138">
        <f>D45+D48</f>
        <v>0</v>
      </c>
      <c r="F79" s="26"/>
      <c r="G79" s="26"/>
      <c r="H79" s="26"/>
      <c r="I79" s="26"/>
      <c r="J79" s="26"/>
      <c r="K79" s="26"/>
      <c r="L79" s="26"/>
      <c r="M79" s="26"/>
      <c r="N79" s="26"/>
      <c r="O79" s="26"/>
      <c r="P79" s="26"/>
      <c r="Q79" s="26"/>
      <c r="R79" s="26"/>
      <c r="S79" s="26"/>
      <c r="T79" s="26"/>
    </row>
    <row r="80" spans="1:20" s="4" customFormat="1" ht="12" customHeight="1" x14ac:dyDescent="0.6">
      <c r="B80" s="4" t="s">
        <v>39</v>
      </c>
      <c r="D80" s="138">
        <f>D54+D56+D58</f>
        <v>0</v>
      </c>
      <c r="F80" s="26"/>
      <c r="G80" s="26"/>
      <c r="H80" s="26"/>
      <c r="I80" s="26"/>
      <c r="J80" s="26"/>
      <c r="K80" s="26"/>
      <c r="L80" s="26"/>
      <c r="M80" s="26"/>
      <c r="N80" s="26"/>
      <c r="O80" s="26"/>
      <c r="P80" s="26"/>
      <c r="Q80" s="26"/>
      <c r="R80" s="26"/>
      <c r="S80" s="26"/>
      <c r="T80" s="26"/>
    </row>
    <row r="81" spans="1:20" s="4" customFormat="1" ht="12" customHeight="1" x14ac:dyDescent="0.6">
      <c r="B81" s="4" t="s">
        <v>71</v>
      </c>
      <c r="D81" s="138">
        <f>D31+D34+D36+D38+D40+D42</f>
        <v>0</v>
      </c>
      <c r="F81" s="26"/>
      <c r="G81" s="26"/>
      <c r="H81" s="26"/>
      <c r="I81" s="26"/>
      <c r="J81" s="26"/>
      <c r="K81" s="26"/>
      <c r="L81" s="26"/>
      <c r="M81" s="26"/>
      <c r="N81" s="26"/>
      <c r="O81" s="26"/>
      <c r="P81" s="26"/>
      <c r="Q81" s="26"/>
      <c r="R81" s="26"/>
      <c r="S81" s="26"/>
      <c r="T81" s="26"/>
    </row>
    <row r="82" spans="1:20" s="4" customFormat="1" ht="12" customHeight="1" x14ac:dyDescent="0.6">
      <c r="B82" s="4" t="s">
        <v>40</v>
      </c>
      <c r="D82" s="138">
        <f>D46+D47+D49+D50+D51</f>
        <v>0</v>
      </c>
      <c r="F82" s="26"/>
      <c r="G82" s="26"/>
      <c r="H82" s="26"/>
      <c r="I82" s="26"/>
      <c r="J82" s="26"/>
      <c r="K82" s="26"/>
      <c r="L82" s="26"/>
      <c r="M82" s="26"/>
      <c r="N82" s="26"/>
      <c r="O82" s="26"/>
      <c r="P82" s="26"/>
      <c r="Q82" s="26"/>
      <c r="R82" s="26"/>
      <c r="S82" s="26"/>
      <c r="T82" s="26"/>
    </row>
    <row r="83" spans="1:20" s="4" customFormat="1" ht="12" customHeight="1" x14ac:dyDescent="0.6">
      <c r="B83" s="4" t="s">
        <v>41</v>
      </c>
      <c r="D83" s="138">
        <f>D55+D57+D59</f>
        <v>0</v>
      </c>
      <c r="F83" s="26"/>
      <c r="G83" s="26"/>
      <c r="H83" s="26"/>
      <c r="I83" s="26"/>
      <c r="J83" s="26"/>
      <c r="K83" s="26"/>
      <c r="L83" s="26"/>
      <c r="M83" s="26"/>
      <c r="N83" s="26"/>
      <c r="O83" s="26"/>
      <c r="P83" s="26"/>
      <c r="Q83" s="26"/>
      <c r="R83" s="26"/>
      <c r="S83" s="26"/>
      <c r="T83" s="26"/>
    </row>
    <row r="84" spans="1:20" s="4" customFormat="1" ht="12" customHeight="1" x14ac:dyDescent="0.6">
      <c r="B84" s="4" t="s">
        <v>34</v>
      </c>
      <c r="D84" s="138">
        <f>D61+D62</f>
        <v>0</v>
      </c>
      <c r="F84" s="26"/>
      <c r="G84" s="26"/>
      <c r="H84" s="26"/>
      <c r="I84" s="26"/>
      <c r="J84" s="26"/>
      <c r="K84" s="26"/>
      <c r="L84" s="26"/>
      <c r="M84" s="26"/>
      <c r="N84" s="26"/>
      <c r="O84" s="26"/>
      <c r="P84" s="26"/>
      <c r="Q84" s="26"/>
      <c r="R84" s="26"/>
      <c r="S84" s="26"/>
      <c r="T84" s="26"/>
    </row>
    <row r="85" spans="1:20" s="4" customFormat="1" ht="12" customHeight="1" x14ac:dyDescent="0.6">
      <c r="B85" s="321" t="s">
        <v>35</v>
      </c>
      <c r="D85" s="138">
        <f>SUM(D77:D84)</f>
        <v>0</v>
      </c>
      <c r="F85" s="26"/>
      <c r="G85" s="26"/>
      <c r="H85" s="26"/>
      <c r="I85" s="26"/>
      <c r="J85" s="26"/>
      <c r="K85" s="26"/>
      <c r="L85" s="26"/>
      <c r="M85" s="26"/>
      <c r="N85" s="26"/>
      <c r="O85" s="26"/>
      <c r="P85" s="26"/>
      <c r="Q85" s="26"/>
      <c r="R85" s="26"/>
      <c r="S85" s="26"/>
      <c r="T85" s="26"/>
    </row>
    <row r="86" spans="1:20" s="4" customFormat="1" ht="15.95" customHeight="1" x14ac:dyDescent="0.6">
      <c r="A86" s="203" t="s">
        <v>69</v>
      </c>
      <c r="B86" s="204"/>
      <c r="C86" s="204"/>
      <c r="D86" s="204"/>
      <c r="E86" s="204"/>
      <c r="F86" s="204"/>
      <c r="G86" s="204"/>
      <c r="H86" s="204"/>
      <c r="I86" s="204"/>
      <c r="J86" s="204"/>
      <c r="K86" s="204"/>
      <c r="L86" s="204"/>
      <c r="M86" s="204"/>
      <c r="N86" s="204"/>
      <c r="O86" s="204"/>
      <c r="P86" s="204"/>
      <c r="Q86" s="204"/>
      <c r="R86" s="204"/>
      <c r="S86" s="204"/>
      <c r="T86" s="205"/>
    </row>
    <row r="87" spans="1:20" s="4" customFormat="1" ht="17.25" customHeight="1" x14ac:dyDescent="0.6">
      <c r="A87" s="193"/>
      <c r="B87" s="3"/>
      <c r="C87" s="251"/>
      <c r="D87" s="275" t="s">
        <v>35</v>
      </c>
      <c r="E87" s="221" t="s">
        <v>91</v>
      </c>
      <c r="F87" s="222" t="str">
        <f>$F$15</f>
        <v>Prior Years</v>
      </c>
      <c r="G87" s="181">
        <f>$G$15</f>
        <v>2020</v>
      </c>
      <c r="H87" s="181">
        <f>$H$15</f>
        <v>2021</v>
      </c>
      <c r="I87" s="181">
        <f>$I$15</f>
        <v>2022</v>
      </c>
      <c r="J87" s="181">
        <f>$J$15</f>
        <v>2023</v>
      </c>
      <c r="K87" s="181">
        <f>$K$15</f>
        <v>2024</v>
      </c>
      <c r="L87" s="181">
        <f>$L$15</f>
        <v>2025</v>
      </c>
      <c r="M87" s="181">
        <f>$M$15</f>
        <v>2026</v>
      </c>
      <c r="N87" s="181">
        <f>$N$15</f>
        <v>2027</v>
      </c>
      <c r="O87" s="181">
        <f>$O$15</f>
        <v>2028</v>
      </c>
      <c r="P87" s="181">
        <f>$P$15</f>
        <v>2029</v>
      </c>
      <c r="Q87" s="181">
        <f>$Q$15</f>
        <v>2030</v>
      </c>
      <c r="R87" s="181">
        <f>$R$15</f>
        <v>2031</v>
      </c>
      <c r="S87" s="181">
        <f>$S$15</f>
        <v>2032</v>
      </c>
      <c r="T87" s="181">
        <f>$T$15</f>
        <v>2033</v>
      </c>
    </row>
    <row r="88" spans="1:20" s="4" customFormat="1" x14ac:dyDescent="0.6">
      <c r="A88" s="194">
        <f>A62+1</f>
        <v>45</v>
      </c>
      <c r="B88" s="61" t="str">
        <f>B16</f>
        <v>Professional Services</v>
      </c>
      <c r="C88" s="252"/>
      <c r="D88" s="276">
        <f t="shared" ref="D88:D94" si="21">SUM(F88:T88)</f>
        <v>0</v>
      </c>
      <c r="E88" s="223" t="str">
        <f t="shared" ref="E88:E95" si="22">IF($D$132&gt;0,D88/$D$132,"n/a")</f>
        <v>n/a</v>
      </c>
      <c r="F88" s="151"/>
      <c r="G88" s="152"/>
      <c r="H88" s="152"/>
      <c r="I88" s="152"/>
      <c r="J88" s="152"/>
      <c r="K88" s="152"/>
      <c r="L88" s="152"/>
      <c r="M88" s="152"/>
      <c r="N88" s="152"/>
      <c r="O88" s="152"/>
      <c r="P88" s="152"/>
      <c r="Q88" s="152"/>
      <c r="R88" s="152"/>
      <c r="S88" s="152"/>
      <c r="T88" s="224"/>
    </row>
    <row r="89" spans="1:20" s="4" customFormat="1" x14ac:dyDescent="0.6">
      <c r="A89" s="195">
        <f t="shared" ref="A89:A94" si="23">A88+1</f>
        <v>46</v>
      </c>
      <c r="B89" s="62" t="str">
        <f>B17</f>
        <v>Land Acquisition</v>
      </c>
      <c r="C89" s="254"/>
      <c r="D89" s="277">
        <f t="shared" si="21"/>
        <v>0</v>
      </c>
      <c r="E89" s="215" t="str">
        <f t="shared" si="22"/>
        <v>n/a</v>
      </c>
      <c r="F89" s="147"/>
      <c r="G89" s="148"/>
      <c r="H89" s="148"/>
      <c r="I89" s="146"/>
      <c r="J89" s="148"/>
      <c r="K89" s="148"/>
      <c r="L89" s="148"/>
      <c r="M89" s="148"/>
      <c r="N89" s="148"/>
      <c r="O89" s="148"/>
      <c r="P89" s="148"/>
      <c r="Q89" s="148"/>
      <c r="R89" s="148"/>
      <c r="S89" s="148"/>
      <c r="T89" s="207"/>
    </row>
    <row r="90" spans="1:20" s="4" customFormat="1" x14ac:dyDescent="0.6">
      <c r="A90" s="195">
        <f t="shared" si="23"/>
        <v>47</v>
      </c>
      <c r="B90" s="62" t="s">
        <v>72</v>
      </c>
      <c r="C90" s="278"/>
      <c r="D90" s="277">
        <f t="shared" si="21"/>
        <v>0</v>
      </c>
      <c r="E90" s="215" t="str">
        <f t="shared" si="22"/>
        <v>n/a</v>
      </c>
      <c r="F90" s="147"/>
      <c r="G90" s="148"/>
      <c r="H90" s="148"/>
      <c r="I90" s="148"/>
      <c r="J90" s="148"/>
      <c r="K90" s="148"/>
      <c r="L90" s="148"/>
      <c r="M90" s="148"/>
      <c r="N90" s="148"/>
      <c r="O90" s="148"/>
      <c r="P90" s="148"/>
      <c r="Q90" s="148"/>
      <c r="R90" s="148"/>
      <c r="S90" s="148"/>
      <c r="T90" s="207"/>
    </row>
    <row r="91" spans="1:20" s="4" customFormat="1" x14ac:dyDescent="0.6">
      <c r="A91" s="195">
        <f t="shared" si="23"/>
        <v>48</v>
      </c>
      <c r="B91" s="62" t="str">
        <f>B22</f>
        <v xml:space="preserve">Other Airside </v>
      </c>
      <c r="C91" s="254"/>
      <c r="D91" s="277">
        <f t="shared" si="21"/>
        <v>0</v>
      </c>
      <c r="E91" s="215" t="str">
        <f t="shared" si="22"/>
        <v>n/a</v>
      </c>
      <c r="F91" s="147"/>
      <c r="G91" s="148"/>
      <c r="H91" s="148"/>
      <c r="I91" s="148"/>
      <c r="J91" s="148"/>
      <c r="K91" s="148"/>
      <c r="L91" s="148"/>
      <c r="M91" s="148"/>
      <c r="N91" s="148"/>
      <c r="O91" s="148"/>
      <c r="P91" s="148"/>
      <c r="Q91" s="148"/>
      <c r="R91" s="148"/>
      <c r="S91" s="148"/>
      <c r="T91" s="207"/>
    </row>
    <row r="92" spans="1:20" s="4" customFormat="1" x14ac:dyDescent="0.6">
      <c r="A92" s="195">
        <f t="shared" si="23"/>
        <v>49</v>
      </c>
      <c r="B92" s="62" t="str">
        <f>B23</f>
        <v xml:space="preserve">Terminal </v>
      </c>
      <c r="C92" s="254"/>
      <c r="D92" s="277">
        <f t="shared" si="21"/>
        <v>0</v>
      </c>
      <c r="E92" s="215" t="str">
        <f t="shared" si="22"/>
        <v>n/a</v>
      </c>
      <c r="F92" s="147"/>
      <c r="G92" s="148"/>
      <c r="H92" s="148"/>
      <c r="I92" s="148"/>
      <c r="J92" s="148"/>
      <c r="K92" s="148"/>
      <c r="L92" s="148"/>
      <c r="M92" s="148"/>
      <c r="N92" s="148"/>
      <c r="O92" s="148"/>
      <c r="P92" s="148"/>
      <c r="Q92" s="148"/>
      <c r="R92" s="148"/>
      <c r="S92" s="148"/>
      <c r="T92" s="207"/>
    </row>
    <row r="93" spans="1:20" s="4" customFormat="1" x14ac:dyDescent="0.6">
      <c r="A93" s="195">
        <f t="shared" si="23"/>
        <v>50</v>
      </c>
      <c r="B93" s="62" t="str">
        <f>B24</f>
        <v>Landside</v>
      </c>
      <c r="C93" s="254"/>
      <c r="D93" s="277">
        <f t="shared" si="21"/>
        <v>0</v>
      </c>
      <c r="E93" s="215" t="str">
        <f t="shared" si="22"/>
        <v>n/a</v>
      </c>
      <c r="F93" s="147"/>
      <c r="G93" s="148"/>
      <c r="H93" s="148"/>
      <c r="I93" s="148"/>
      <c r="J93" s="148"/>
      <c r="K93" s="148"/>
      <c r="L93" s="148"/>
      <c r="M93" s="148"/>
      <c r="N93" s="148"/>
      <c r="O93" s="148"/>
      <c r="P93" s="148"/>
      <c r="Q93" s="148"/>
      <c r="R93" s="148"/>
      <c r="S93" s="148"/>
      <c r="T93" s="207"/>
    </row>
    <row r="94" spans="1:20" s="4" customFormat="1" x14ac:dyDescent="0.6">
      <c r="A94" s="195">
        <f t="shared" si="23"/>
        <v>51</v>
      </c>
      <c r="B94" s="62" t="str">
        <f>B25</f>
        <v>Infrastructure</v>
      </c>
      <c r="C94" s="254"/>
      <c r="D94" s="277">
        <f t="shared" si="21"/>
        <v>0</v>
      </c>
      <c r="E94" s="215" t="str">
        <f t="shared" si="22"/>
        <v>n/a</v>
      </c>
      <c r="F94" s="149"/>
      <c r="G94" s="150"/>
      <c r="H94" s="150"/>
      <c r="I94" s="150"/>
      <c r="J94" s="150"/>
      <c r="K94" s="150"/>
      <c r="L94" s="150"/>
      <c r="M94" s="150"/>
      <c r="N94" s="150"/>
      <c r="O94" s="150"/>
      <c r="P94" s="150"/>
      <c r="Q94" s="150"/>
      <c r="R94" s="150"/>
      <c r="S94" s="150"/>
      <c r="T94" s="208"/>
    </row>
    <row r="95" spans="1:20" s="4" customFormat="1" ht="17.149999999999999" customHeight="1" x14ac:dyDescent="0.6">
      <c r="A95" s="197"/>
      <c r="B95" s="159" t="s">
        <v>6</v>
      </c>
      <c r="C95" s="186"/>
      <c r="D95" s="179">
        <f>SUM(D88:D94)</f>
        <v>0</v>
      </c>
      <c r="E95" s="185" t="str">
        <f t="shared" si="22"/>
        <v>n/a</v>
      </c>
      <c r="F95" s="179">
        <f t="shared" ref="F95:T95" si="24">SUM(F88:F94)</f>
        <v>0</v>
      </c>
      <c r="G95" s="179">
        <f t="shared" si="24"/>
        <v>0</v>
      </c>
      <c r="H95" s="179">
        <f t="shared" si="24"/>
        <v>0</v>
      </c>
      <c r="I95" s="179">
        <f t="shared" si="24"/>
        <v>0</v>
      </c>
      <c r="J95" s="179">
        <f t="shared" si="24"/>
        <v>0</v>
      </c>
      <c r="K95" s="179">
        <f t="shared" si="24"/>
        <v>0</v>
      </c>
      <c r="L95" s="179">
        <f t="shared" si="24"/>
        <v>0</v>
      </c>
      <c r="M95" s="179">
        <f t="shared" si="24"/>
        <v>0</v>
      </c>
      <c r="N95" s="179">
        <f t="shared" si="24"/>
        <v>0</v>
      </c>
      <c r="O95" s="179">
        <f t="shared" si="24"/>
        <v>0</v>
      </c>
      <c r="P95" s="179">
        <f t="shared" si="24"/>
        <v>0</v>
      </c>
      <c r="Q95" s="179">
        <f t="shared" si="24"/>
        <v>0</v>
      </c>
      <c r="R95" s="179">
        <f t="shared" si="24"/>
        <v>0</v>
      </c>
      <c r="S95" s="179">
        <f t="shared" si="24"/>
        <v>0</v>
      </c>
      <c r="T95" s="179">
        <f t="shared" si="24"/>
        <v>0</v>
      </c>
    </row>
    <row r="96" spans="1:20" s="4" customFormat="1" ht="18.75" customHeight="1" x14ac:dyDescent="0.6">
      <c r="A96" s="9"/>
      <c r="B96" s="116" t="s">
        <v>30</v>
      </c>
      <c r="C96" s="3"/>
      <c r="D96" s="228"/>
      <c r="E96" s="229"/>
      <c r="F96" s="216">
        <f>F95</f>
        <v>0</v>
      </c>
      <c r="G96" s="217">
        <f t="shared" ref="G96:T96" si="25">IF(G95&gt;0,F96+G95,0)</f>
        <v>0</v>
      </c>
      <c r="H96" s="217">
        <f t="shared" si="25"/>
        <v>0</v>
      </c>
      <c r="I96" s="217">
        <f t="shared" si="25"/>
        <v>0</v>
      </c>
      <c r="J96" s="217">
        <f t="shared" si="25"/>
        <v>0</v>
      </c>
      <c r="K96" s="217">
        <f t="shared" si="25"/>
        <v>0</v>
      </c>
      <c r="L96" s="217">
        <f t="shared" si="25"/>
        <v>0</v>
      </c>
      <c r="M96" s="217">
        <f t="shared" si="25"/>
        <v>0</v>
      </c>
      <c r="N96" s="217">
        <f t="shared" si="25"/>
        <v>0</v>
      </c>
      <c r="O96" s="217">
        <f t="shared" si="25"/>
        <v>0</v>
      </c>
      <c r="P96" s="217">
        <f t="shared" si="25"/>
        <v>0</v>
      </c>
      <c r="Q96" s="217">
        <f t="shared" si="25"/>
        <v>0</v>
      </c>
      <c r="R96" s="217">
        <f t="shared" si="25"/>
        <v>0</v>
      </c>
      <c r="S96" s="217">
        <f t="shared" si="25"/>
        <v>0</v>
      </c>
      <c r="T96" s="217">
        <f t="shared" si="25"/>
        <v>0</v>
      </c>
    </row>
    <row r="97" spans="1:20" s="4" customFormat="1" ht="15.95" customHeight="1" thickBot="1" x14ac:dyDescent="0.85">
      <c r="A97" s="203" t="s">
        <v>70</v>
      </c>
      <c r="B97" s="209"/>
      <c r="C97" s="210"/>
      <c r="D97" s="210"/>
      <c r="E97" s="210"/>
      <c r="F97" s="210"/>
      <c r="G97" s="210"/>
      <c r="H97" s="210"/>
      <c r="I97" s="210"/>
      <c r="J97" s="210"/>
      <c r="K97" s="210"/>
      <c r="L97" s="210"/>
      <c r="M97" s="210"/>
      <c r="N97" s="210"/>
      <c r="O97" s="210"/>
      <c r="P97" s="210"/>
      <c r="Q97" s="210"/>
      <c r="R97" s="210"/>
      <c r="S97" s="210"/>
      <c r="T97" s="211"/>
    </row>
    <row r="98" spans="1:20" s="4" customFormat="1" ht="15.95" customHeight="1" x14ac:dyDescent="0.6">
      <c r="A98" s="201"/>
      <c r="B98" s="142" t="s">
        <v>24</v>
      </c>
      <c r="C98" s="244"/>
      <c r="D98" s="220" t="s">
        <v>35</v>
      </c>
      <c r="E98" s="221" t="s">
        <v>91</v>
      </c>
      <c r="F98" s="222" t="str">
        <f>$F$15</f>
        <v>Prior Years</v>
      </c>
      <c r="G98" s="181">
        <f>$G$15</f>
        <v>2020</v>
      </c>
      <c r="H98" s="181">
        <f>$H$15</f>
        <v>2021</v>
      </c>
      <c r="I98" s="181">
        <f>$I$15</f>
        <v>2022</v>
      </c>
      <c r="J98" s="181">
        <f>$J$15</f>
        <v>2023</v>
      </c>
      <c r="K98" s="181">
        <f>$K$15</f>
        <v>2024</v>
      </c>
      <c r="L98" s="181">
        <f>$L$15</f>
        <v>2025</v>
      </c>
      <c r="M98" s="181">
        <f>$M$15</f>
        <v>2026</v>
      </c>
      <c r="N98" s="181">
        <f>$N$15</f>
        <v>2027</v>
      </c>
      <c r="O98" s="181">
        <f>$O$15</f>
        <v>2028</v>
      </c>
      <c r="P98" s="181">
        <f>$P$15</f>
        <v>2029</v>
      </c>
      <c r="Q98" s="181">
        <f>$Q$15</f>
        <v>2030</v>
      </c>
      <c r="R98" s="181">
        <f>$R$15</f>
        <v>2031</v>
      </c>
      <c r="S98" s="181">
        <f>$S$15</f>
        <v>2032</v>
      </c>
      <c r="T98" s="181">
        <f>$T$15</f>
        <v>2033</v>
      </c>
    </row>
    <row r="99" spans="1:20" s="4" customFormat="1" x14ac:dyDescent="0.6">
      <c r="A99" s="194">
        <f>A94+1</f>
        <v>52</v>
      </c>
      <c r="B99" s="11" t="s">
        <v>44</v>
      </c>
      <c r="C99" s="272"/>
      <c r="D99" s="276">
        <f t="shared" ref="D99:D111" si="26">SUM(F99:T99)</f>
        <v>0</v>
      </c>
      <c r="E99" s="223" t="str">
        <f t="shared" ref="E99:E121" si="27">IF($D$132&gt;0,D99/$D$132,"n/a")</f>
        <v>n/a</v>
      </c>
      <c r="F99" s="152"/>
      <c r="G99" s="152"/>
      <c r="H99" s="152"/>
      <c r="I99" s="152"/>
      <c r="J99" s="152"/>
      <c r="K99" s="152"/>
      <c r="L99" s="152"/>
      <c r="M99" s="152"/>
      <c r="N99" s="152"/>
      <c r="O99" s="152"/>
      <c r="P99" s="152"/>
      <c r="Q99" s="152"/>
      <c r="R99" s="152"/>
      <c r="S99" s="152"/>
      <c r="T99" s="224"/>
    </row>
    <row r="100" spans="1:20" s="4" customFormat="1" x14ac:dyDescent="0.6">
      <c r="A100" s="202">
        <f>A99+1</f>
        <v>53</v>
      </c>
      <c r="B100" s="12" t="s">
        <v>45</v>
      </c>
      <c r="C100" s="272"/>
      <c r="D100" s="277">
        <f t="shared" si="26"/>
        <v>0</v>
      </c>
      <c r="E100" s="215" t="str">
        <f t="shared" si="27"/>
        <v>n/a</v>
      </c>
      <c r="F100" s="146"/>
      <c r="G100" s="146"/>
      <c r="H100" s="146"/>
      <c r="I100" s="146"/>
      <c r="J100" s="146"/>
      <c r="K100" s="146"/>
      <c r="L100" s="146"/>
      <c r="M100" s="146"/>
      <c r="N100" s="146"/>
      <c r="O100" s="146"/>
      <c r="P100" s="146"/>
      <c r="Q100" s="146"/>
      <c r="R100" s="146"/>
      <c r="S100" s="146"/>
      <c r="T100" s="206"/>
    </row>
    <row r="101" spans="1:20" s="4" customFormat="1" x14ac:dyDescent="0.6">
      <c r="A101" s="202">
        <f t="shared" ref="A101:A110" si="28">A100+1</f>
        <v>54</v>
      </c>
      <c r="B101" s="13" t="s">
        <v>52</v>
      </c>
      <c r="C101" s="254"/>
      <c r="D101" s="277">
        <f t="shared" si="26"/>
        <v>0</v>
      </c>
      <c r="E101" s="215" t="str">
        <f t="shared" si="27"/>
        <v>n/a</v>
      </c>
      <c r="F101" s="148"/>
      <c r="G101" s="148"/>
      <c r="H101" s="148"/>
      <c r="I101" s="148"/>
      <c r="J101" s="148"/>
      <c r="K101" s="148"/>
      <c r="L101" s="148"/>
      <c r="M101" s="148"/>
      <c r="N101" s="148"/>
      <c r="O101" s="148"/>
      <c r="P101" s="148"/>
      <c r="Q101" s="148"/>
      <c r="R101" s="148"/>
      <c r="S101" s="148"/>
      <c r="T101" s="207"/>
    </row>
    <row r="102" spans="1:20" s="4" customFormat="1" x14ac:dyDescent="0.6">
      <c r="A102" s="202">
        <f t="shared" si="28"/>
        <v>55</v>
      </c>
      <c r="B102" s="13" t="s">
        <v>46</v>
      </c>
      <c r="C102" s="264"/>
      <c r="D102" s="277">
        <f t="shared" si="26"/>
        <v>0</v>
      </c>
      <c r="E102" s="215" t="str">
        <f t="shared" si="27"/>
        <v>n/a</v>
      </c>
      <c r="F102" s="148"/>
      <c r="G102" s="148"/>
      <c r="H102" s="148"/>
      <c r="I102" s="148"/>
      <c r="J102" s="148"/>
      <c r="K102" s="148"/>
      <c r="L102" s="148"/>
      <c r="M102" s="148"/>
      <c r="N102" s="148"/>
      <c r="O102" s="148"/>
      <c r="P102" s="148"/>
      <c r="Q102" s="148"/>
      <c r="R102" s="148"/>
      <c r="S102" s="148"/>
      <c r="T102" s="207"/>
    </row>
    <row r="103" spans="1:20" s="4" customFormat="1" x14ac:dyDescent="0.6">
      <c r="A103" s="202">
        <f t="shared" si="28"/>
        <v>56</v>
      </c>
      <c r="B103" s="13" t="s">
        <v>47</v>
      </c>
      <c r="C103" s="264"/>
      <c r="D103" s="277">
        <f t="shared" si="26"/>
        <v>0</v>
      </c>
      <c r="E103" s="215" t="str">
        <f t="shared" si="27"/>
        <v>n/a</v>
      </c>
      <c r="F103" s="148"/>
      <c r="G103" s="148"/>
      <c r="H103" s="148"/>
      <c r="I103" s="148"/>
      <c r="J103" s="148"/>
      <c r="K103" s="148"/>
      <c r="L103" s="148"/>
      <c r="M103" s="148"/>
      <c r="N103" s="148"/>
      <c r="O103" s="148"/>
      <c r="P103" s="148"/>
      <c r="Q103" s="148"/>
      <c r="R103" s="148"/>
      <c r="S103" s="148"/>
      <c r="T103" s="207"/>
    </row>
    <row r="104" spans="1:20" s="4" customFormat="1" x14ac:dyDescent="0.6">
      <c r="A104" s="202">
        <f t="shared" si="28"/>
        <v>57</v>
      </c>
      <c r="B104" s="13" t="s">
        <v>48</v>
      </c>
      <c r="C104" s="264"/>
      <c r="D104" s="277">
        <f t="shared" si="26"/>
        <v>0</v>
      </c>
      <c r="E104" s="215" t="str">
        <f t="shared" si="27"/>
        <v>n/a</v>
      </c>
      <c r="F104" s="148"/>
      <c r="G104" s="148"/>
      <c r="H104" s="148"/>
      <c r="I104" s="148"/>
      <c r="J104" s="148"/>
      <c r="K104" s="148"/>
      <c r="L104" s="148"/>
      <c r="M104" s="148"/>
      <c r="N104" s="148"/>
      <c r="O104" s="148"/>
      <c r="P104" s="148"/>
      <c r="Q104" s="148"/>
      <c r="R104" s="148"/>
      <c r="S104" s="148"/>
      <c r="T104" s="207"/>
    </row>
    <row r="105" spans="1:20" s="4" customFormat="1" x14ac:dyDescent="0.6">
      <c r="A105" s="202">
        <f t="shared" si="28"/>
        <v>58</v>
      </c>
      <c r="B105" s="13" t="s">
        <v>49</v>
      </c>
      <c r="C105" s="264"/>
      <c r="D105" s="277">
        <f t="shared" si="26"/>
        <v>0</v>
      </c>
      <c r="E105" s="215" t="str">
        <f t="shared" si="27"/>
        <v>n/a</v>
      </c>
      <c r="F105" s="148"/>
      <c r="G105" s="148"/>
      <c r="H105" s="148"/>
      <c r="I105" s="148"/>
      <c r="J105" s="148"/>
      <c r="K105" s="148"/>
      <c r="L105" s="148"/>
      <c r="M105" s="148"/>
      <c r="N105" s="148"/>
      <c r="O105" s="148"/>
      <c r="P105" s="148"/>
      <c r="Q105" s="148"/>
      <c r="R105" s="148"/>
      <c r="S105" s="148"/>
      <c r="T105" s="207"/>
    </row>
    <row r="106" spans="1:20" s="4" customFormat="1" x14ac:dyDescent="0.6">
      <c r="A106" s="202">
        <f t="shared" si="28"/>
        <v>59</v>
      </c>
      <c r="B106" s="13" t="s">
        <v>50</v>
      </c>
      <c r="C106" s="264"/>
      <c r="D106" s="277">
        <f t="shared" si="26"/>
        <v>0</v>
      </c>
      <c r="E106" s="215" t="str">
        <f t="shared" si="27"/>
        <v>n/a</v>
      </c>
      <c r="F106" s="148"/>
      <c r="G106" s="148"/>
      <c r="H106" s="148"/>
      <c r="I106" s="148"/>
      <c r="J106" s="148"/>
      <c r="K106" s="148"/>
      <c r="L106" s="148"/>
      <c r="M106" s="148"/>
      <c r="N106" s="148"/>
      <c r="O106" s="148"/>
      <c r="P106" s="148"/>
      <c r="Q106" s="148"/>
      <c r="R106" s="148"/>
      <c r="S106" s="148"/>
      <c r="T106" s="207"/>
    </row>
    <row r="107" spans="1:20" s="4" customFormat="1" x14ac:dyDescent="0.6">
      <c r="A107" s="202">
        <f t="shared" si="28"/>
        <v>60</v>
      </c>
      <c r="B107" s="13" t="s">
        <v>51</v>
      </c>
      <c r="C107" s="265"/>
      <c r="D107" s="277">
        <f t="shared" si="26"/>
        <v>0</v>
      </c>
      <c r="E107" s="215" t="str">
        <f t="shared" si="27"/>
        <v>n/a</v>
      </c>
      <c r="F107" s="148"/>
      <c r="G107" s="148"/>
      <c r="H107" s="148"/>
      <c r="I107" s="148"/>
      <c r="J107" s="148"/>
      <c r="K107" s="148"/>
      <c r="L107" s="148"/>
      <c r="M107" s="148"/>
      <c r="N107" s="148"/>
      <c r="O107" s="148"/>
      <c r="P107" s="148"/>
      <c r="Q107" s="148"/>
      <c r="R107" s="148"/>
      <c r="S107" s="148"/>
      <c r="T107" s="207"/>
    </row>
    <row r="108" spans="1:20" s="4" customFormat="1" x14ac:dyDescent="0.6">
      <c r="A108" s="202">
        <f t="shared" si="28"/>
        <v>61</v>
      </c>
      <c r="B108" s="15" t="s">
        <v>56</v>
      </c>
      <c r="C108" s="265"/>
      <c r="D108" s="277">
        <f t="shared" si="26"/>
        <v>0</v>
      </c>
      <c r="E108" s="215" t="str">
        <f t="shared" si="27"/>
        <v>n/a</v>
      </c>
      <c r="F108" s="148"/>
      <c r="G108" s="148"/>
      <c r="H108" s="148"/>
      <c r="I108" s="148"/>
      <c r="J108" s="148"/>
      <c r="K108" s="148"/>
      <c r="L108" s="148"/>
      <c r="M108" s="148"/>
      <c r="N108" s="148"/>
      <c r="O108" s="148"/>
      <c r="P108" s="148"/>
      <c r="Q108" s="148"/>
      <c r="R108" s="148"/>
      <c r="S108" s="148"/>
      <c r="T108" s="207"/>
    </row>
    <row r="109" spans="1:20" x14ac:dyDescent="0.6">
      <c r="A109" s="202">
        <f t="shared" si="28"/>
        <v>62</v>
      </c>
      <c r="B109" s="15" t="s">
        <v>57</v>
      </c>
      <c r="C109" s="265"/>
      <c r="D109" s="277">
        <f t="shared" si="26"/>
        <v>0</v>
      </c>
      <c r="E109" s="215" t="str">
        <f t="shared" si="27"/>
        <v>n/a</v>
      </c>
      <c r="F109" s="148"/>
      <c r="G109" s="148"/>
      <c r="H109" s="148"/>
      <c r="I109" s="148"/>
      <c r="J109" s="148"/>
      <c r="K109" s="148"/>
      <c r="L109" s="148"/>
      <c r="M109" s="148"/>
      <c r="N109" s="148"/>
      <c r="O109" s="148"/>
      <c r="P109" s="148"/>
      <c r="Q109" s="148"/>
      <c r="R109" s="148"/>
      <c r="S109" s="148"/>
      <c r="T109" s="207"/>
    </row>
    <row r="110" spans="1:20" x14ac:dyDescent="0.6">
      <c r="A110" s="202">
        <f t="shared" si="28"/>
        <v>63</v>
      </c>
      <c r="B110" s="15" t="s">
        <v>54</v>
      </c>
      <c r="C110" s="265"/>
      <c r="D110" s="277">
        <f t="shared" si="26"/>
        <v>0</v>
      </c>
      <c r="E110" s="215" t="str">
        <f t="shared" si="27"/>
        <v>n/a</v>
      </c>
      <c r="F110" s="148"/>
      <c r="G110" s="148"/>
      <c r="H110" s="148"/>
      <c r="I110" s="148"/>
      <c r="J110" s="148"/>
      <c r="K110" s="148"/>
      <c r="L110" s="148"/>
      <c r="M110" s="148"/>
      <c r="N110" s="148"/>
      <c r="O110" s="148"/>
      <c r="P110" s="148"/>
      <c r="Q110" s="148"/>
      <c r="R110" s="148"/>
      <c r="S110" s="148"/>
      <c r="T110" s="207"/>
    </row>
    <row r="111" spans="1:20" x14ac:dyDescent="0.6">
      <c r="A111" s="196">
        <f>A110+1</f>
        <v>64</v>
      </c>
      <c r="B111" s="14" t="s">
        <v>55</v>
      </c>
      <c r="C111" s="266"/>
      <c r="D111" s="279">
        <f t="shared" si="26"/>
        <v>0</v>
      </c>
      <c r="E111" s="214" t="str">
        <f t="shared" si="27"/>
        <v>n/a</v>
      </c>
      <c r="F111" s="150"/>
      <c r="G111" s="150"/>
      <c r="H111" s="150"/>
      <c r="I111" s="150"/>
      <c r="J111" s="150"/>
      <c r="K111" s="150"/>
      <c r="L111" s="150"/>
      <c r="M111" s="150"/>
      <c r="N111" s="150"/>
      <c r="O111" s="150"/>
      <c r="P111" s="150"/>
      <c r="Q111" s="150"/>
      <c r="R111" s="150"/>
      <c r="S111" s="150"/>
      <c r="T111" s="208"/>
    </row>
    <row r="112" spans="1:20" ht="17.149999999999999" customHeight="1" thickBot="1" x14ac:dyDescent="0.75">
      <c r="A112" s="312"/>
      <c r="B112" s="114" t="s">
        <v>64</v>
      </c>
      <c r="C112" s="313"/>
      <c r="D112" s="298">
        <f>SUM(D99:D111)</f>
        <v>0</v>
      </c>
      <c r="E112" s="311" t="str">
        <f t="shared" si="27"/>
        <v>n/a</v>
      </c>
      <c r="F112" s="177">
        <f t="shared" ref="F112:T112" si="29">SUM(F99:F111)</f>
        <v>0</v>
      </c>
      <c r="G112" s="177">
        <f t="shared" si="29"/>
        <v>0</v>
      </c>
      <c r="H112" s="177">
        <f t="shared" si="29"/>
        <v>0</v>
      </c>
      <c r="I112" s="177">
        <f t="shared" si="29"/>
        <v>0</v>
      </c>
      <c r="J112" s="177">
        <f t="shared" si="29"/>
        <v>0</v>
      </c>
      <c r="K112" s="177">
        <f t="shared" si="29"/>
        <v>0</v>
      </c>
      <c r="L112" s="177">
        <f t="shared" si="29"/>
        <v>0</v>
      </c>
      <c r="M112" s="177">
        <f t="shared" si="29"/>
        <v>0</v>
      </c>
      <c r="N112" s="177">
        <f t="shared" si="29"/>
        <v>0</v>
      </c>
      <c r="O112" s="177">
        <f t="shared" si="29"/>
        <v>0</v>
      </c>
      <c r="P112" s="177">
        <f t="shared" si="29"/>
        <v>0</v>
      </c>
      <c r="Q112" s="177">
        <f t="shared" si="29"/>
        <v>0</v>
      </c>
      <c r="R112" s="177">
        <f t="shared" si="29"/>
        <v>0</v>
      </c>
      <c r="S112" s="177">
        <f t="shared" si="29"/>
        <v>0</v>
      </c>
      <c r="T112" s="177">
        <f t="shared" si="29"/>
        <v>0</v>
      </c>
    </row>
    <row r="113" spans="1:20" ht="18" customHeight="1" x14ac:dyDescent="0.6">
      <c r="A113" s="238"/>
      <c r="B113" s="239" t="s">
        <v>22</v>
      </c>
      <c r="C113" s="240"/>
      <c r="D113" s="268" t="s">
        <v>35</v>
      </c>
      <c r="E113" s="241" t="s">
        <v>91</v>
      </c>
      <c r="F113" s="242" t="str">
        <f>$F$15</f>
        <v>Prior Years</v>
      </c>
      <c r="G113" s="243">
        <f>$G$15</f>
        <v>2020</v>
      </c>
      <c r="H113" s="243">
        <f>$H$15</f>
        <v>2021</v>
      </c>
      <c r="I113" s="243">
        <f>$I$15</f>
        <v>2022</v>
      </c>
      <c r="J113" s="243">
        <f>$J$15</f>
        <v>2023</v>
      </c>
      <c r="K113" s="243">
        <f>$K$15</f>
        <v>2024</v>
      </c>
      <c r="L113" s="243">
        <f>$L$15</f>
        <v>2025</v>
      </c>
      <c r="M113" s="243">
        <f>$M$15</f>
        <v>2026</v>
      </c>
      <c r="N113" s="243">
        <f>$N$15</f>
        <v>2027</v>
      </c>
      <c r="O113" s="243">
        <f>$O$15</f>
        <v>2028</v>
      </c>
      <c r="P113" s="243">
        <f>$P$15</f>
        <v>2029</v>
      </c>
      <c r="Q113" s="243">
        <f>$Q$15</f>
        <v>2030</v>
      </c>
      <c r="R113" s="243">
        <f>$R$15</f>
        <v>2031</v>
      </c>
      <c r="S113" s="243">
        <f>$S$15</f>
        <v>2032</v>
      </c>
      <c r="T113" s="243">
        <f>$T$15</f>
        <v>2033</v>
      </c>
    </row>
    <row r="114" spans="1:20" x14ac:dyDescent="0.6">
      <c r="A114" s="194">
        <f>A111+1</f>
        <v>65</v>
      </c>
      <c r="B114" s="11" t="s">
        <v>12</v>
      </c>
      <c r="C114" s="269"/>
      <c r="D114" s="276">
        <f t="shared" ref="D114:D120" si="30">SUM(F114:T114)</f>
        <v>0</v>
      </c>
      <c r="E114" s="223" t="str">
        <f t="shared" si="27"/>
        <v>n/a</v>
      </c>
      <c r="F114" s="152"/>
      <c r="G114" s="151"/>
      <c r="H114" s="152"/>
      <c r="I114" s="152"/>
      <c r="J114" s="152"/>
      <c r="K114" s="152"/>
      <c r="L114" s="152"/>
      <c r="M114" s="152"/>
      <c r="N114" s="152"/>
      <c r="O114" s="152"/>
      <c r="P114" s="152"/>
      <c r="Q114" s="152"/>
      <c r="R114" s="152"/>
      <c r="S114" s="152"/>
      <c r="T114" s="224"/>
    </row>
    <row r="115" spans="1:20" x14ac:dyDescent="0.6">
      <c r="A115" s="195">
        <f t="shared" ref="A115:A120" si="31">A114+1</f>
        <v>66</v>
      </c>
      <c r="B115" s="13" t="s">
        <v>10</v>
      </c>
      <c r="C115" s="264"/>
      <c r="D115" s="277">
        <f t="shared" si="30"/>
        <v>0</v>
      </c>
      <c r="E115" s="215" t="str">
        <f t="shared" si="27"/>
        <v>n/a</v>
      </c>
      <c r="F115" s="148"/>
      <c r="G115" s="147"/>
      <c r="H115" s="148"/>
      <c r="I115" s="148"/>
      <c r="J115" s="148"/>
      <c r="K115" s="148"/>
      <c r="L115" s="148"/>
      <c r="M115" s="148"/>
      <c r="N115" s="148"/>
      <c r="O115" s="148"/>
      <c r="P115" s="148"/>
      <c r="Q115" s="148"/>
      <c r="R115" s="148"/>
      <c r="S115" s="148"/>
      <c r="T115" s="207"/>
    </row>
    <row r="116" spans="1:20" x14ac:dyDescent="0.6">
      <c r="A116" s="195">
        <f t="shared" si="31"/>
        <v>67</v>
      </c>
      <c r="B116" s="13" t="s">
        <v>11</v>
      </c>
      <c r="C116" s="254"/>
      <c r="D116" s="277">
        <f t="shared" si="30"/>
        <v>0</v>
      </c>
      <c r="E116" s="215" t="str">
        <f t="shared" si="27"/>
        <v>n/a</v>
      </c>
      <c r="F116" s="148"/>
      <c r="G116" s="147"/>
      <c r="H116" s="148"/>
      <c r="I116" s="148"/>
      <c r="J116" s="148"/>
      <c r="K116" s="148"/>
      <c r="L116" s="148"/>
      <c r="M116" s="148"/>
      <c r="N116" s="148"/>
      <c r="O116" s="148"/>
      <c r="P116" s="148"/>
      <c r="Q116" s="148"/>
      <c r="R116" s="148"/>
      <c r="S116" s="148"/>
      <c r="T116" s="207"/>
    </row>
    <row r="117" spans="1:20" x14ac:dyDescent="0.6">
      <c r="A117" s="195">
        <f t="shared" si="31"/>
        <v>68</v>
      </c>
      <c r="B117" s="13" t="s">
        <v>15</v>
      </c>
      <c r="C117" s="254"/>
      <c r="D117" s="277">
        <f t="shared" si="30"/>
        <v>0</v>
      </c>
      <c r="E117" s="215" t="str">
        <f t="shared" si="27"/>
        <v>n/a</v>
      </c>
      <c r="F117" s="148"/>
      <c r="G117" s="147"/>
      <c r="H117" s="148"/>
      <c r="I117" s="148"/>
      <c r="J117" s="148"/>
      <c r="K117" s="148"/>
      <c r="L117" s="148"/>
      <c r="M117" s="148"/>
      <c r="N117" s="148"/>
      <c r="O117" s="148"/>
      <c r="P117" s="148"/>
      <c r="Q117" s="148"/>
      <c r="R117" s="148"/>
      <c r="S117" s="148"/>
      <c r="T117" s="207"/>
    </row>
    <row r="118" spans="1:20" x14ac:dyDescent="0.6">
      <c r="A118" s="195">
        <f t="shared" si="31"/>
        <v>69</v>
      </c>
      <c r="B118" s="13" t="s">
        <v>13</v>
      </c>
      <c r="C118" s="254"/>
      <c r="D118" s="277">
        <f t="shared" si="30"/>
        <v>0</v>
      </c>
      <c r="E118" s="215" t="str">
        <f t="shared" si="27"/>
        <v>n/a</v>
      </c>
      <c r="F118" s="148"/>
      <c r="G118" s="147"/>
      <c r="H118" s="148"/>
      <c r="I118" s="148"/>
      <c r="J118" s="148"/>
      <c r="K118" s="148"/>
      <c r="L118" s="148"/>
      <c r="M118" s="148"/>
      <c r="N118" s="148"/>
      <c r="O118" s="148"/>
      <c r="P118" s="148"/>
      <c r="Q118" s="148"/>
      <c r="R118" s="148"/>
      <c r="S118" s="148"/>
      <c r="T118" s="207"/>
    </row>
    <row r="119" spans="1:20" x14ac:dyDescent="0.6">
      <c r="A119" s="195">
        <f t="shared" si="31"/>
        <v>70</v>
      </c>
      <c r="B119" s="13" t="s">
        <v>14</v>
      </c>
      <c r="C119" s="254"/>
      <c r="D119" s="277">
        <f t="shared" si="30"/>
        <v>0</v>
      </c>
      <c r="E119" s="215" t="str">
        <f t="shared" si="27"/>
        <v>n/a</v>
      </c>
      <c r="F119" s="148"/>
      <c r="G119" s="147"/>
      <c r="H119" s="148"/>
      <c r="I119" s="148"/>
      <c r="J119" s="148"/>
      <c r="K119" s="148"/>
      <c r="L119" s="148"/>
      <c r="M119" s="148"/>
      <c r="N119" s="148"/>
      <c r="O119" s="148"/>
      <c r="P119" s="148"/>
      <c r="Q119" s="148"/>
      <c r="R119" s="148"/>
      <c r="S119" s="148"/>
      <c r="T119" s="207"/>
    </row>
    <row r="120" spans="1:20" x14ac:dyDescent="0.6">
      <c r="A120" s="196">
        <f t="shared" si="31"/>
        <v>71</v>
      </c>
      <c r="B120" s="14" t="s">
        <v>16</v>
      </c>
      <c r="C120" s="270" t="s">
        <v>17</v>
      </c>
      <c r="D120" s="279">
        <f t="shared" si="30"/>
        <v>0</v>
      </c>
      <c r="E120" s="214" t="str">
        <f t="shared" si="27"/>
        <v>n/a</v>
      </c>
      <c r="F120" s="150"/>
      <c r="G120" s="149"/>
      <c r="H120" s="150"/>
      <c r="I120" s="150"/>
      <c r="J120" s="150"/>
      <c r="K120" s="150"/>
      <c r="L120" s="150"/>
      <c r="M120" s="150"/>
      <c r="N120" s="150"/>
      <c r="O120" s="150"/>
      <c r="P120" s="150"/>
      <c r="Q120" s="150"/>
      <c r="R120" s="150"/>
      <c r="S120" s="150"/>
      <c r="T120" s="208"/>
    </row>
    <row r="121" spans="1:20" ht="17.149999999999999" customHeight="1" thickBot="1" x14ac:dyDescent="0.75">
      <c r="A121" s="7"/>
      <c r="B121" s="309" t="s">
        <v>63</v>
      </c>
      <c r="C121" s="310"/>
      <c r="D121" s="298">
        <f>SUM(D114:D120)</f>
        <v>0</v>
      </c>
      <c r="E121" s="311" t="str">
        <f t="shared" si="27"/>
        <v>n/a</v>
      </c>
      <c r="F121" s="177">
        <f t="shared" ref="F121:T121" si="32">SUM(F114:F120)</f>
        <v>0</v>
      </c>
      <c r="G121" s="177">
        <f t="shared" si="32"/>
        <v>0</v>
      </c>
      <c r="H121" s="177">
        <f t="shared" si="32"/>
        <v>0</v>
      </c>
      <c r="I121" s="177">
        <f t="shared" si="32"/>
        <v>0</v>
      </c>
      <c r="J121" s="177">
        <f t="shared" si="32"/>
        <v>0</v>
      </c>
      <c r="K121" s="177">
        <f t="shared" si="32"/>
        <v>0</v>
      </c>
      <c r="L121" s="177">
        <f t="shared" si="32"/>
        <v>0</v>
      </c>
      <c r="M121" s="177">
        <f t="shared" si="32"/>
        <v>0</v>
      </c>
      <c r="N121" s="177">
        <f t="shared" si="32"/>
        <v>0</v>
      </c>
      <c r="O121" s="177">
        <f t="shared" si="32"/>
        <v>0</v>
      </c>
      <c r="P121" s="177">
        <f t="shared" si="32"/>
        <v>0</v>
      </c>
      <c r="Q121" s="177">
        <f t="shared" si="32"/>
        <v>0</v>
      </c>
      <c r="R121" s="177">
        <f t="shared" si="32"/>
        <v>0</v>
      </c>
      <c r="S121" s="177">
        <f t="shared" si="32"/>
        <v>0</v>
      </c>
      <c r="T121" s="177">
        <f t="shared" si="32"/>
        <v>0</v>
      </c>
    </row>
    <row r="122" spans="1:20" ht="15.95" customHeight="1" x14ac:dyDescent="0.6">
      <c r="A122" s="238"/>
      <c r="B122" s="239" t="s">
        <v>61</v>
      </c>
      <c r="C122" s="244"/>
      <c r="D122" s="268" t="s">
        <v>35</v>
      </c>
      <c r="E122" s="241" t="s">
        <v>91</v>
      </c>
      <c r="F122" s="242" t="str">
        <f>$F$15</f>
        <v>Prior Years</v>
      </c>
      <c r="G122" s="243">
        <f>$G$15</f>
        <v>2020</v>
      </c>
      <c r="H122" s="243">
        <f>$H$15</f>
        <v>2021</v>
      </c>
      <c r="I122" s="243">
        <f>$I$15</f>
        <v>2022</v>
      </c>
      <c r="J122" s="243">
        <f>$J$15</f>
        <v>2023</v>
      </c>
      <c r="K122" s="243">
        <f>$K$15</f>
        <v>2024</v>
      </c>
      <c r="L122" s="243">
        <f>$L$15</f>
        <v>2025</v>
      </c>
      <c r="M122" s="243">
        <f>$M$15</f>
        <v>2026</v>
      </c>
      <c r="N122" s="243">
        <f>$N$15</f>
        <v>2027</v>
      </c>
      <c r="O122" s="243">
        <f>$O$15</f>
        <v>2028</v>
      </c>
      <c r="P122" s="243">
        <f>$P$15</f>
        <v>2029</v>
      </c>
      <c r="Q122" s="243">
        <f>$Q$15</f>
        <v>2030</v>
      </c>
      <c r="R122" s="243">
        <f>$R$15</f>
        <v>2031</v>
      </c>
      <c r="S122" s="243">
        <f>$S$15</f>
        <v>2032</v>
      </c>
      <c r="T122" s="243">
        <f>$T$15</f>
        <v>2033</v>
      </c>
    </row>
    <row r="123" spans="1:20" x14ac:dyDescent="0.6">
      <c r="A123" s="194">
        <f>A120+1</f>
        <v>72</v>
      </c>
      <c r="B123" s="11" t="s">
        <v>27</v>
      </c>
      <c r="C123" s="282"/>
      <c r="D123" s="253">
        <f t="shared" ref="D123:D128" si="33">SUM(F123:T123)</f>
        <v>0</v>
      </c>
      <c r="E123" s="223" t="str">
        <f t="shared" ref="E123:E132" si="34">IF($D$132&gt;0,D123/$D$132,"n/a")</f>
        <v>n/a</v>
      </c>
      <c r="F123" s="152"/>
      <c r="G123" s="152"/>
      <c r="H123" s="152"/>
      <c r="I123" s="152"/>
      <c r="J123" s="152"/>
      <c r="K123" s="152"/>
      <c r="L123" s="152"/>
      <c r="M123" s="152"/>
      <c r="N123" s="152"/>
      <c r="O123" s="152"/>
      <c r="P123" s="152"/>
      <c r="Q123" s="152"/>
      <c r="R123" s="152"/>
      <c r="S123" s="152"/>
      <c r="T123" s="152"/>
    </row>
    <row r="124" spans="1:20" x14ac:dyDescent="0.6">
      <c r="A124" s="195">
        <f>A123+1</f>
        <v>73</v>
      </c>
      <c r="B124" s="13" t="s">
        <v>28</v>
      </c>
      <c r="C124" s="272"/>
      <c r="D124" s="281">
        <f t="shared" si="33"/>
        <v>0</v>
      </c>
      <c r="E124" s="215" t="str">
        <f t="shared" si="34"/>
        <v>n/a</v>
      </c>
      <c r="F124" s="148"/>
      <c r="G124" s="148"/>
      <c r="H124" s="148"/>
      <c r="I124" s="148"/>
      <c r="J124" s="148"/>
      <c r="K124" s="148"/>
      <c r="L124" s="148"/>
      <c r="M124" s="148"/>
      <c r="N124" s="148"/>
      <c r="O124" s="148"/>
      <c r="P124" s="148"/>
      <c r="Q124" s="148"/>
      <c r="R124" s="148"/>
      <c r="S124" s="148"/>
      <c r="T124" s="148"/>
    </row>
    <row r="125" spans="1:20" x14ac:dyDescent="0.6">
      <c r="A125" s="195">
        <f>A124+1</f>
        <v>74</v>
      </c>
      <c r="B125" s="13" t="s">
        <v>19</v>
      </c>
      <c r="C125" s="254"/>
      <c r="D125" s="277">
        <f t="shared" si="33"/>
        <v>0</v>
      </c>
      <c r="E125" s="215" t="str">
        <f t="shared" si="34"/>
        <v>n/a</v>
      </c>
      <c r="F125" s="148"/>
      <c r="G125" s="148"/>
      <c r="H125" s="148"/>
      <c r="I125" s="148"/>
      <c r="J125" s="148"/>
      <c r="K125" s="148"/>
      <c r="L125" s="148"/>
      <c r="M125" s="148"/>
      <c r="N125" s="148"/>
      <c r="O125" s="148"/>
      <c r="P125" s="148"/>
      <c r="Q125" s="148"/>
      <c r="R125" s="148"/>
      <c r="S125" s="148"/>
      <c r="T125" s="148"/>
    </row>
    <row r="126" spans="1:20" x14ac:dyDescent="0.6">
      <c r="A126" s="195">
        <f>A125+1</f>
        <v>75</v>
      </c>
      <c r="B126" s="13" t="s">
        <v>23</v>
      </c>
      <c r="C126" s="254"/>
      <c r="D126" s="277">
        <f t="shared" si="33"/>
        <v>0</v>
      </c>
      <c r="E126" s="215" t="str">
        <f t="shared" si="34"/>
        <v>n/a</v>
      </c>
      <c r="F126" s="148"/>
      <c r="G126" s="148"/>
      <c r="H126" s="148"/>
      <c r="I126" s="148"/>
      <c r="J126" s="148"/>
      <c r="K126" s="148"/>
      <c r="L126" s="148"/>
      <c r="M126" s="148"/>
      <c r="N126" s="148"/>
      <c r="O126" s="148"/>
      <c r="P126" s="148"/>
      <c r="Q126" s="148"/>
      <c r="R126" s="148"/>
      <c r="S126" s="148"/>
      <c r="T126" s="148"/>
    </row>
    <row r="127" spans="1:20" x14ac:dyDescent="0.6">
      <c r="A127" s="195">
        <f>A126+1</f>
        <v>76</v>
      </c>
      <c r="B127" s="15" t="s">
        <v>42</v>
      </c>
      <c r="C127" s="273"/>
      <c r="D127" s="277">
        <f t="shared" si="33"/>
        <v>0</v>
      </c>
      <c r="E127" s="215" t="str">
        <f t="shared" si="34"/>
        <v>n/a</v>
      </c>
      <c r="F127" s="148"/>
      <c r="G127" s="148"/>
      <c r="H127" s="148"/>
      <c r="I127" s="148"/>
      <c r="J127" s="148"/>
      <c r="K127" s="148"/>
      <c r="L127" s="148"/>
      <c r="M127" s="148"/>
      <c r="N127" s="148"/>
      <c r="O127" s="148"/>
      <c r="P127" s="148"/>
      <c r="Q127" s="148"/>
      <c r="R127" s="148"/>
      <c r="S127" s="148"/>
      <c r="T127" s="148"/>
    </row>
    <row r="128" spans="1:20" x14ac:dyDescent="0.6">
      <c r="A128" s="196">
        <f>A127+1</f>
        <v>77</v>
      </c>
      <c r="B128" s="14" t="s">
        <v>43</v>
      </c>
      <c r="C128" s="257"/>
      <c r="D128" s="279">
        <f t="shared" si="33"/>
        <v>0</v>
      </c>
      <c r="E128" s="214" t="str">
        <f t="shared" si="34"/>
        <v>n/a</v>
      </c>
      <c r="F128" s="150"/>
      <c r="G128" s="150"/>
      <c r="H128" s="150"/>
      <c r="I128" s="150"/>
      <c r="J128" s="150"/>
      <c r="K128" s="150"/>
      <c r="L128" s="150"/>
      <c r="M128" s="150"/>
      <c r="N128" s="150"/>
      <c r="O128" s="150"/>
      <c r="P128" s="150"/>
      <c r="Q128" s="150"/>
      <c r="R128" s="150"/>
      <c r="S128" s="150"/>
      <c r="T128" s="150"/>
    </row>
    <row r="129" spans="1:252" x14ac:dyDescent="0.6">
      <c r="A129" s="7"/>
      <c r="B129" s="2" t="str">
        <f>"Subtotal - "&amp;B122</f>
        <v>Subtotal - Debt</v>
      </c>
      <c r="C129" s="280"/>
      <c r="D129" s="188">
        <f>SUM(D123:D128)</f>
        <v>0</v>
      </c>
      <c r="E129" s="218" t="str">
        <f t="shared" si="34"/>
        <v>n/a</v>
      </c>
      <c r="F129" s="184">
        <f t="shared" ref="F129:T129" si="35">SUM(F123:F128)</f>
        <v>0</v>
      </c>
      <c r="G129" s="184">
        <f t="shared" si="35"/>
        <v>0</v>
      </c>
      <c r="H129" s="184">
        <f t="shared" si="35"/>
        <v>0</v>
      </c>
      <c r="I129" s="184">
        <f t="shared" si="35"/>
        <v>0</v>
      </c>
      <c r="J129" s="184">
        <f t="shared" si="35"/>
        <v>0</v>
      </c>
      <c r="K129" s="184">
        <f t="shared" si="35"/>
        <v>0</v>
      </c>
      <c r="L129" s="184">
        <f t="shared" si="35"/>
        <v>0</v>
      </c>
      <c r="M129" s="184">
        <f t="shared" si="35"/>
        <v>0</v>
      </c>
      <c r="N129" s="184">
        <f t="shared" si="35"/>
        <v>0</v>
      </c>
      <c r="O129" s="184">
        <f t="shared" si="35"/>
        <v>0</v>
      </c>
      <c r="P129" s="184">
        <f t="shared" si="35"/>
        <v>0</v>
      </c>
      <c r="Q129" s="184">
        <f t="shared" si="35"/>
        <v>0</v>
      </c>
      <c r="R129" s="184">
        <f t="shared" si="35"/>
        <v>0</v>
      </c>
      <c r="S129" s="184">
        <f t="shared" si="35"/>
        <v>0</v>
      </c>
      <c r="T129" s="184">
        <f t="shared" si="35"/>
        <v>0</v>
      </c>
    </row>
    <row r="130" spans="1:252" ht="16.5" customHeight="1" x14ac:dyDescent="0.6">
      <c r="A130" s="303">
        <f>A128+1</f>
        <v>78</v>
      </c>
      <c r="B130" s="304" t="s">
        <v>20</v>
      </c>
      <c r="C130" s="305"/>
      <c r="D130" s="299">
        <f>SUM(F130:T130)</f>
        <v>0</v>
      </c>
      <c r="E130" s="300" t="str">
        <f t="shared" si="34"/>
        <v>n/a</v>
      </c>
      <c r="F130" s="212"/>
      <c r="G130" s="212"/>
      <c r="H130" s="212"/>
      <c r="I130" s="212"/>
      <c r="J130" s="212"/>
      <c r="K130" s="212"/>
      <c r="L130" s="212"/>
      <c r="M130" s="212"/>
      <c r="N130" s="212"/>
      <c r="O130" s="212"/>
      <c r="P130" s="212"/>
      <c r="Q130" s="212"/>
      <c r="R130" s="212"/>
      <c r="S130" s="212"/>
      <c r="T130" s="212"/>
    </row>
    <row r="131" spans="1:252" ht="13.75" thickBot="1" x14ac:dyDescent="0.75">
      <c r="A131" s="306">
        <f>A130+1</f>
        <v>79</v>
      </c>
      <c r="B131" s="307" t="s">
        <v>21</v>
      </c>
      <c r="C131" s="308"/>
      <c r="D131" s="301">
        <f>SUM(F131:T131)</f>
        <v>0</v>
      </c>
      <c r="E131" s="302" t="str">
        <f t="shared" si="34"/>
        <v>n/a</v>
      </c>
      <c r="F131" s="247"/>
      <c r="G131" s="247"/>
      <c r="H131" s="247"/>
      <c r="I131" s="247"/>
      <c r="J131" s="247"/>
      <c r="K131" s="247"/>
      <c r="L131" s="247"/>
      <c r="M131" s="247"/>
      <c r="N131" s="247"/>
      <c r="O131" s="247"/>
      <c r="P131" s="247"/>
      <c r="Q131" s="247"/>
      <c r="R131" s="247"/>
      <c r="S131" s="247"/>
      <c r="T131" s="247"/>
    </row>
    <row r="132" spans="1:252" ht="17.25" customHeight="1" x14ac:dyDescent="0.6">
      <c r="A132" s="248"/>
      <c r="B132" s="239" t="s">
        <v>26</v>
      </c>
      <c r="C132" s="271"/>
      <c r="D132" s="157">
        <f>SUM(D130:D131,D129,D121,D112)</f>
        <v>0</v>
      </c>
      <c r="E132" s="249" t="str">
        <f t="shared" si="34"/>
        <v>n/a</v>
      </c>
      <c r="F132" s="250">
        <f t="shared" ref="F132:T132" si="36">SUM(F130:F131,F129,F121,F112)</f>
        <v>0</v>
      </c>
      <c r="G132" s="250">
        <f t="shared" si="36"/>
        <v>0</v>
      </c>
      <c r="H132" s="250">
        <f t="shared" si="36"/>
        <v>0</v>
      </c>
      <c r="I132" s="250">
        <f t="shared" si="36"/>
        <v>0</v>
      </c>
      <c r="J132" s="250">
        <f t="shared" si="36"/>
        <v>0</v>
      </c>
      <c r="K132" s="250">
        <f t="shared" si="36"/>
        <v>0</v>
      </c>
      <c r="L132" s="250">
        <f t="shared" si="36"/>
        <v>0</v>
      </c>
      <c r="M132" s="250">
        <f t="shared" si="36"/>
        <v>0</v>
      </c>
      <c r="N132" s="250">
        <f t="shared" si="36"/>
        <v>0</v>
      </c>
      <c r="O132" s="250">
        <f t="shared" si="36"/>
        <v>0</v>
      </c>
      <c r="P132" s="250">
        <f t="shared" si="36"/>
        <v>0</v>
      </c>
      <c r="Q132" s="250">
        <f t="shared" si="36"/>
        <v>0</v>
      </c>
      <c r="R132" s="250">
        <f t="shared" si="36"/>
        <v>0</v>
      </c>
      <c r="S132" s="250">
        <f t="shared" si="36"/>
        <v>0</v>
      </c>
      <c r="T132" s="250">
        <f t="shared" si="36"/>
        <v>0</v>
      </c>
    </row>
    <row r="133" spans="1:252" ht="21" customHeight="1" x14ac:dyDescent="0.6">
      <c r="A133" s="9"/>
      <c r="B133" s="141" t="s">
        <v>31</v>
      </c>
      <c r="C133" s="141"/>
      <c r="D133" s="225"/>
      <c r="E133" s="226"/>
      <c r="F133" s="179">
        <f>F132</f>
        <v>0</v>
      </c>
      <c r="G133" s="179">
        <f t="shared" ref="G133:T133" si="37">IF(G132&gt;0,F133+G132,0)</f>
        <v>0</v>
      </c>
      <c r="H133" s="179">
        <f t="shared" si="37"/>
        <v>0</v>
      </c>
      <c r="I133" s="179">
        <f t="shared" si="37"/>
        <v>0</v>
      </c>
      <c r="J133" s="179">
        <f t="shared" si="37"/>
        <v>0</v>
      </c>
      <c r="K133" s="179">
        <f t="shared" si="37"/>
        <v>0</v>
      </c>
      <c r="L133" s="179">
        <f t="shared" si="37"/>
        <v>0</v>
      </c>
      <c r="M133" s="179">
        <f t="shared" si="37"/>
        <v>0</v>
      </c>
      <c r="N133" s="179">
        <f t="shared" si="37"/>
        <v>0</v>
      </c>
      <c r="O133" s="179">
        <f t="shared" si="37"/>
        <v>0</v>
      </c>
      <c r="P133" s="179">
        <f t="shared" si="37"/>
        <v>0</v>
      </c>
      <c r="Q133" s="179">
        <f t="shared" si="37"/>
        <v>0</v>
      </c>
      <c r="R133" s="179">
        <f t="shared" si="37"/>
        <v>0</v>
      </c>
      <c r="S133" s="179">
        <f t="shared" si="37"/>
        <v>0</v>
      </c>
      <c r="T133" s="179">
        <f t="shared" si="37"/>
        <v>0</v>
      </c>
    </row>
    <row r="134" spans="1:252" ht="15.95" customHeight="1" x14ac:dyDescent="0.6">
      <c r="A134" s="64" t="s">
        <v>29</v>
      </c>
      <c r="B134" s="64"/>
      <c r="C134" s="64"/>
      <c r="D134" s="96" t="str">
        <f>D98</f>
        <v>Total</v>
      </c>
      <c r="E134" s="64"/>
      <c r="F134" s="64" t="str">
        <f t="shared" ref="F134:T134" si="38">F98</f>
        <v>Prior Years</v>
      </c>
      <c r="G134" s="64">
        <f t="shared" si="38"/>
        <v>2020</v>
      </c>
      <c r="H134" s="64">
        <f t="shared" si="38"/>
        <v>2021</v>
      </c>
      <c r="I134" s="64">
        <f t="shared" si="38"/>
        <v>2022</v>
      </c>
      <c r="J134" s="64">
        <f t="shared" si="38"/>
        <v>2023</v>
      </c>
      <c r="K134" s="64">
        <f t="shared" si="38"/>
        <v>2024</v>
      </c>
      <c r="L134" s="64">
        <f t="shared" si="38"/>
        <v>2025</v>
      </c>
      <c r="M134" s="64">
        <f t="shared" si="38"/>
        <v>2026</v>
      </c>
      <c r="N134" s="64">
        <f t="shared" si="38"/>
        <v>2027</v>
      </c>
      <c r="O134" s="64">
        <f t="shared" si="38"/>
        <v>2028</v>
      </c>
      <c r="P134" s="64">
        <f t="shared" si="38"/>
        <v>2029</v>
      </c>
      <c r="Q134" s="64">
        <f t="shared" si="38"/>
        <v>2030</v>
      </c>
      <c r="R134" s="64">
        <f t="shared" si="38"/>
        <v>2031</v>
      </c>
      <c r="S134" s="64">
        <f t="shared" si="38"/>
        <v>2032</v>
      </c>
      <c r="T134" s="64">
        <f t="shared" si="38"/>
        <v>2033</v>
      </c>
    </row>
    <row r="135" spans="1:252" ht="12" customHeight="1" x14ac:dyDescent="0.6">
      <c r="D135" s="95">
        <f>D95-D132</f>
        <v>0</v>
      </c>
      <c r="E135" s="219"/>
      <c r="F135" s="158">
        <f t="shared" ref="F135:T135" si="39">F95-F132</f>
        <v>0</v>
      </c>
      <c r="G135" s="158">
        <f t="shared" si="39"/>
        <v>0</v>
      </c>
      <c r="H135" s="158">
        <f t="shared" si="39"/>
        <v>0</v>
      </c>
      <c r="I135" s="158">
        <f t="shared" si="39"/>
        <v>0</v>
      </c>
      <c r="J135" s="158">
        <f t="shared" si="39"/>
        <v>0</v>
      </c>
      <c r="K135" s="158">
        <f t="shared" si="39"/>
        <v>0</v>
      </c>
      <c r="L135" s="158">
        <f t="shared" si="39"/>
        <v>0</v>
      </c>
      <c r="M135" s="158">
        <f t="shared" si="39"/>
        <v>0</v>
      </c>
      <c r="N135" s="158">
        <f t="shared" si="39"/>
        <v>0</v>
      </c>
      <c r="O135" s="158">
        <f t="shared" si="39"/>
        <v>0</v>
      </c>
      <c r="P135" s="158">
        <f t="shared" si="39"/>
        <v>0</v>
      </c>
      <c r="Q135" s="158">
        <f t="shared" si="39"/>
        <v>0</v>
      </c>
      <c r="R135" s="158">
        <f t="shared" si="39"/>
        <v>0</v>
      </c>
      <c r="S135" s="158">
        <f t="shared" si="39"/>
        <v>0</v>
      </c>
      <c r="T135" s="158">
        <f t="shared" si="39"/>
        <v>0</v>
      </c>
    </row>
    <row r="136" spans="1:252" ht="12" customHeight="1" x14ac:dyDescent="0.6">
      <c r="B136" s="3" t="s">
        <v>36</v>
      </c>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4"/>
      <c r="HW136" s="4"/>
      <c r="HX136" s="4"/>
      <c r="HY136" s="4"/>
      <c r="HZ136" s="4"/>
      <c r="IA136" s="4"/>
      <c r="IB136" s="4"/>
      <c r="IC136" s="4"/>
      <c r="ID136" s="4"/>
      <c r="IE136" s="4"/>
      <c r="IF136" s="4"/>
      <c r="IG136" s="4"/>
      <c r="IH136" s="4"/>
      <c r="II136" s="4"/>
      <c r="IJ136" s="4"/>
      <c r="IK136" s="4"/>
      <c r="IL136" s="4"/>
      <c r="IM136" s="4"/>
      <c r="IN136" s="4"/>
      <c r="IO136" s="4"/>
      <c r="IP136" s="4"/>
      <c r="IQ136" s="4"/>
      <c r="IR136" s="4"/>
    </row>
    <row r="137" spans="1:252" ht="12" customHeight="1" x14ac:dyDescent="0.6">
      <c r="B137" s="4" t="s">
        <v>52</v>
      </c>
      <c r="D137" s="138">
        <f>D101</f>
        <v>0</v>
      </c>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4"/>
      <c r="HW137" s="4"/>
      <c r="HX137" s="4"/>
      <c r="HY137" s="4"/>
      <c r="HZ137" s="4"/>
      <c r="IA137" s="4"/>
      <c r="IB137" s="4"/>
      <c r="IC137" s="4"/>
      <c r="ID137" s="4"/>
      <c r="IE137" s="4"/>
      <c r="IF137" s="4"/>
      <c r="IG137" s="4"/>
      <c r="IH137" s="4"/>
      <c r="II137" s="4"/>
      <c r="IJ137" s="4"/>
      <c r="IK137" s="4"/>
      <c r="IL137" s="4"/>
      <c r="IM137" s="4"/>
      <c r="IN137" s="4"/>
      <c r="IO137" s="4"/>
      <c r="IP137" s="4"/>
      <c r="IQ137" s="4"/>
      <c r="IR137" s="4"/>
    </row>
    <row r="138" spans="1:252" ht="12" customHeight="1" x14ac:dyDescent="0.6">
      <c r="B138" s="4" t="s">
        <v>60</v>
      </c>
      <c r="D138" s="138">
        <f>SUM(D99:D107)-D101</f>
        <v>0</v>
      </c>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4"/>
      <c r="HW138" s="4"/>
      <c r="HX138" s="4"/>
      <c r="HY138" s="4"/>
      <c r="HZ138" s="4"/>
      <c r="IA138" s="4"/>
      <c r="IB138" s="4"/>
      <c r="IC138" s="4"/>
      <c r="ID138" s="4"/>
      <c r="IE138" s="4"/>
      <c r="IF138" s="4"/>
      <c r="IG138" s="4"/>
      <c r="IH138" s="4"/>
      <c r="II138" s="4"/>
      <c r="IJ138" s="4"/>
      <c r="IK138" s="4"/>
      <c r="IL138" s="4"/>
      <c r="IM138" s="4"/>
      <c r="IN138" s="4"/>
      <c r="IO138" s="4"/>
      <c r="IP138" s="4"/>
      <c r="IQ138" s="4"/>
      <c r="IR138" s="4"/>
    </row>
    <row r="139" spans="1:252" ht="12" customHeight="1" x14ac:dyDescent="0.6">
      <c r="B139" s="4" t="s">
        <v>58</v>
      </c>
      <c r="D139" s="138">
        <f>SUM(D108:D109)</f>
        <v>0</v>
      </c>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c r="IQ139" s="4"/>
      <c r="IR139" s="4"/>
    </row>
    <row r="140" spans="1:252" ht="12" customHeight="1" x14ac:dyDescent="0.6">
      <c r="B140" s="4" t="s">
        <v>53</v>
      </c>
      <c r="D140" s="139">
        <f>D110+D111</f>
        <v>0</v>
      </c>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c r="IK140" s="4"/>
      <c r="IL140" s="4"/>
      <c r="IM140" s="4"/>
      <c r="IN140" s="4"/>
      <c r="IO140" s="4"/>
      <c r="IP140" s="4"/>
      <c r="IQ140" s="4"/>
      <c r="IR140" s="4"/>
    </row>
    <row r="141" spans="1:252" ht="12" customHeight="1" x14ac:dyDescent="0.6">
      <c r="B141" s="4" t="s">
        <v>33</v>
      </c>
      <c r="D141" s="138">
        <f>D121</f>
        <v>0</v>
      </c>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c r="IQ141" s="4"/>
      <c r="IR141" s="4"/>
    </row>
    <row r="142" spans="1:252" ht="12" customHeight="1" x14ac:dyDescent="0.6">
      <c r="B142" s="4" t="s">
        <v>18</v>
      </c>
      <c r="D142" s="138">
        <f>D129</f>
        <v>0</v>
      </c>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c r="IH142" s="4"/>
      <c r="II142" s="4"/>
      <c r="IJ142" s="4"/>
      <c r="IK142" s="4"/>
      <c r="IL142" s="4"/>
      <c r="IM142" s="4"/>
      <c r="IN142" s="4"/>
      <c r="IO142" s="4"/>
      <c r="IP142" s="4"/>
      <c r="IQ142" s="4"/>
      <c r="IR142" s="4"/>
    </row>
    <row r="143" spans="1:252" ht="12" customHeight="1" x14ac:dyDescent="0.6">
      <c r="B143" s="4" t="s">
        <v>34</v>
      </c>
      <c r="D143" s="138">
        <f>D130+D131</f>
        <v>0</v>
      </c>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row>
    <row r="144" spans="1:252" ht="12" customHeight="1" x14ac:dyDescent="0.6">
      <c r="B144" s="321" t="s">
        <v>35</v>
      </c>
      <c r="D144" s="138">
        <f>SUM(D137:D143)</f>
        <v>0</v>
      </c>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c r="IQ144" s="4"/>
      <c r="IR144" s="4"/>
    </row>
    <row r="145" spans="1:252" ht="18" customHeight="1" x14ac:dyDescent="0.6">
      <c r="B145" s="3" t="s">
        <v>37</v>
      </c>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row>
    <row r="146" spans="1:252" ht="12" customHeight="1" x14ac:dyDescent="0.6">
      <c r="B146" s="4" t="s">
        <v>52</v>
      </c>
      <c r="D146" s="138">
        <f>D101</f>
        <v>0</v>
      </c>
      <c r="E146" s="4"/>
      <c r="F146" s="26"/>
      <c r="G146" s="26"/>
      <c r="H146" s="26"/>
      <c r="I146" s="26"/>
      <c r="J146" s="26"/>
      <c r="K146" s="26"/>
      <c r="L146" s="26"/>
      <c r="M146" s="26"/>
      <c r="N146" s="26"/>
      <c r="O146" s="26"/>
      <c r="P146" s="26"/>
      <c r="Q146" s="26"/>
      <c r="R146" s="26"/>
      <c r="S146" s="26"/>
      <c r="T146" s="26"/>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row>
    <row r="147" spans="1:252" ht="12" customHeight="1" x14ac:dyDescent="0.6">
      <c r="B147" s="4" t="s">
        <v>59</v>
      </c>
      <c r="D147" s="138">
        <f>SUM(D99,D102,D104,D106,D108,D110)</f>
        <v>0</v>
      </c>
      <c r="E147" s="4"/>
      <c r="F147" s="26"/>
      <c r="G147" s="26"/>
      <c r="H147" s="26"/>
      <c r="I147" s="26"/>
      <c r="J147" s="26"/>
      <c r="K147" s="26"/>
      <c r="L147" s="26"/>
      <c r="M147" s="26"/>
      <c r="N147" s="26"/>
      <c r="O147" s="26"/>
      <c r="P147" s="26"/>
      <c r="Q147" s="26"/>
      <c r="R147" s="26"/>
      <c r="S147" s="26"/>
      <c r="T147" s="26"/>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row>
    <row r="148" spans="1:252" ht="12" customHeight="1" x14ac:dyDescent="0.6">
      <c r="B148" s="4" t="s">
        <v>38</v>
      </c>
      <c r="D148" s="138">
        <f>D114+D117</f>
        <v>0</v>
      </c>
      <c r="E148" s="4"/>
      <c r="F148" s="26"/>
      <c r="G148" s="26"/>
      <c r="H148" s="26"/>
      <c r="I148" s="26"/>
      <c r="J148" s="26"/>
      <c r="K148" s="26"/>
      <c r="L148" s="26"/>
      <c r="M148" s="26"/>
      <c r="N148" s="26"/>
      <c r="O148" s="26"/>
      <c r="P148" s="26"/>
      <c r="Q148" s="26"/>
      <c r="R148" s="26"/>
      <c r="S148" s="26"/>
      <c r="T148" s="26"/>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row>
    <row r="149" spans="1:252" ht="12" customHeight="1" x14ac:dyDescent="0.6">
      <c r="B149" s="4" t="s">
        <v>39</v>
      </c>
      <c r="D149" s="138">
        <f>D123+D125+D127</f>
        <v>0</v>
      </c>
      <c r="E149" s="4"/>
      <c r="F149" s="26"/>
      <c r="G149" s="26"/>
      <c r="H149" s="26"/>
      <c r="I149" s="26"/>
      <c r="J149" s="26"/>
      <c r="K149" s="26"/>
      <c r="L149" s="26"/>
      <c r="M149" s="26"/>
      <c r="N149" s="26"/>
      <c r="O149" s="26"/>
      <c r="P149" s="26"/>
      <c r="Q149" s="26"/>
      <c r="R149" s="26"/>
      <c r="S149" s="26"/>
      <c r="T149" s="26"/>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row>
    <row r="150" spans="1:252" ht="12" customHeight="1" x14ac:dyDescent="0.6">
      <c r="B150" s="4" t="s">
        <v>71</v>
      </c>
      <c r="D150" s="138">
        <f>D100+D103+D105+D107+D109+D111</f>
        <v>0</v>
      </c>
      <c r="E150" s="4"/>
      <c r="F150" s="26"/>
      <c r="G150" s="26"/>
      <c r="H150" s="26"/>
      <c r="I150" s="26"/>
      <c r="J150" s="26"/>
      <c r="K150" s="26"/>
      <c r="L150" s="26"/>
      <c r="M150" s="26"/>
      <c r="N150" s="26"/>
      <c r="O150" s="26"/>
      <c r="P150" s="26"/>
      <c r="Q150" s="26"/>
      <c r="R150" s="26"/>
      <c r="S150" s="26"/>
      <c r="T150" s="26"/>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row>
    <row r="151" spans="1:252" ht="12" customHeight="1" x14ac:dyDescent="0.6">
      <c r="B151" s="4" t="s">
        <v>40</v>
      </c>
      <c r="D151" s="138">
        <f>D115+D116+D118+D119+D120</f>
        <v>0</v>
      </c>
      <c r="E151" s="4"/>
      <c r="F151" s="26"/>
      <c r="G151" s="26"/>
      <c r="H151" s="26"/>
      <c r="I151" s="26"/>
      <c r="J151" s="26"/>
      <c r="K151" s="26"/>
      <c r="L151" s="26"/>
      <c r="M151" s="26"/>
      <c r="N151" s="26"/>
      <c r="O151" s="26"/>
      <c r="P151" s="26"/>
      <c r="Q151" s="26"/>
      <c r="R151" s="26"/>
      <c r="S151" s="26"/>
      <c r="T151" s="26"/>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c r="IQ151" s="4"/>
      <c r="IR151" s="4"/>
    </row>
    <row r="152" spans="1:252" ht="12" customHeight="1" x14ac:dyDescent="0.6">
      <c r="B152" s="4" t="s">
        <v>41</v>
      </c>
      <c r="D152" s="138">
        <f>D124+D126+D128</f>
        <v>0</v>
      </c>
      <c r="E152" s="4"/>
      <c r="F152" s="26"/>
      <c r="G152" s="26"/>
      <c r="H152" s="26"/>
      <c r="I152" s="26"/>
      <c r="J152" s="26"/>
      <c r="K152" s="26"/>
      <c r="L152" s="26"/>
      <c r="M152" s="26"/>
      <c r="N152" s="26"/>
      <c r="O152" s="26"/>
      <c r="P152" s="26"/>
      <c r="Q152" s="26"/>
      <c r="R152" s="26"/>
      <c r="S152" s="26"/>
      <c r="T152" s="26"/>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row>
    <row r="153" spans="1:252" ht="12" customHeight="1" x14ac:dyDescent="0.6">
      <c r="B153" s="4" t="s">
        <v>34</v>
      </c>
      <c r="D153" s="138">
        <f>D130+D131</f>
        <v>0</v>
      </c>
      <c r="E153" s="4"/>
      <c r="F153" s="26"/>
      <c r="G153" s="26"/>
      <c r="H153" s="26"/>
      <c r="I153" s="26"/>
      <c r="J153" s="26"/>
      <c r="K153" s="26"/>
      <c r="L153" s="26"/>
      <c r="M153" s="26"/>
      <c r="N153" s="26"/>
      <c r="O153" s="26"/>
      <c r="P153" s="26"/>
      <c r="Q153" s="26"/>
      <c r="R153" s="26"/>
      <c r="S153" s="26"/>
      <c r="T153" s="26"/>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row>
    <row r="154" spans="1:252" ht="12" customHeight="1" x14ac:dyDescent="0.6">
      <c r="B154" s="321" t="s">
        <v>35</v>
      </c>
      <c r="D154" s="138">
        <f>SUM(D146:D153)</f>
        <v>0</v>
      </c>
      <c r="E154" s="4"/>
      <c r="F154" s="26"/>
    </row>
    <row r="155" spans="1:252" s="4" customFormat="1" ht="15.95" customHeight="1" x14ac:dyDescent="0.7">
      <c r="A155" s="27" t="s">
        <v>69</v>
      </c>
      <c r="B155" s="27"/>
      <c r="C155" s="28"/>
      <c r="D155" s="28"/>
      <c r="E155" s="28"/>
      <c r="F155" s="28"/>
      <c r="G155" s="28"/>
      <c r="H155" s="28"/>
      <c r="I155" s="28"/>
      <c r="J155" s="28"/>
      <c r="K155" s="28"/>
      <c r="L155" s="28"/>
      <c r="M155" s="28"/>
      <c r="N155" s="28"/>
      <c r="O155" s="28"/>
      <c r="P155" s="28"/>
      <c r="Q155" s="28"/>
      <c r="R155" s="28"/>
      <c r="S155" s="28"/>
      <c r="T155" s="28"/>
    </row>
    <row r="156" spans="1:252" s="4" customFormat="1" ht="14.25" customHeight="1" x14ac:dyDescent="0.6">
      <c r="A156" s="29"/>
      <c r="B156" s="30"/>
      <c r="C156" s="31"/>
      <c r="D156" s="32" t="s">
        <v>7</v>
      </c>
      <c r="E156" s="32" t="s">
        <v>9</v>
      </c>
      <c r="F156" s="32" t="s">
        <v>8</v>
      </c>
      <c r="G156" s="33">
        <v>2015</v>
      </c>
      <c r="H156" s="33">
        <f>G156+1</f>
        <v>2016</v>
      </c>
      <c r="I156" s="33">
        <f t="shared" ref="I156:T156" si="40">H156+1</f>
        <v>2017</v>
      </c>
      <c r="J156" s="33">
        <f t="shared" si="40"/>
        <v>2018</v>
      </c>
      <c r="K156" s="33">
        <f t="shared" si="40"/>
        <v>2019</v>
      </c>
      <c r="L156" s="33">
        <f t="shared" si="40"/>
        <v>2020</v>
      </c>
      <c r="M156" s="33">
        <f t="shared" si="40"/>
        <v>2021</v>
      </c>
      <c r="N156" s="33">
        <f t="shared" si="40"/>
        <v>2022</v>
      </c>
      <c r="O156" s="33">
        <f t="shared" si="40"/>
        <v>2023</v>
      </c>
      <c r="P156" s="33">
        <f t="shared" si="40"/>
        <v>2024</v>
      </c>
      <c r="Q156" s="33">
        <f t="shared" si="40"/>
        <v>2025</v>
      </c>
      <c r="R156" s="33">
        <f t="shared" si="40"/>
        <v>2026</v>
      </c>
      <c r="S156" s="33">
        <f t="shared" si="40"/>
        <v>2027</v>
      </c>
      <c r="T156" s="33">
        <f t="shared" si="40"/>
        <v>2028</v>
      </c>
    </row>
    <row r="157" spans="1:252" s="4" customFormat="1" x14ac:dyDescent="0.6">
      <c r="A157" s="34"/>
      <c r="B157" s="35" t="str">
        <f t="shared" ref="B157:B163" si="41">B88</f>
        <v>Professional Services</v>
      </c>
      <c r="C157" s="35"/>
      <c r="D157" s="118">
        <f t="shared" ref="D157:D163" si="42">SUM(F157:T157)</f>
        <v>0</v>
      </c>
      <c r="E157" s="119" t="e">
        <f t="shared" ref="E157:E163" si="43">D157/$D$95</f>
        <v>#DIV/0!</v>
      </c>
      <c r="F157" s="36">
        <f t="shared" ref="F157:T157" si="44">F16+F88</f>
        <v>0</v>
      </c>
      <c r="G157" s="36">
        <f t="shared" si="44"/>
        <v>0</v>
      </c>
      <c r="H157" s="36">
        <f t="shared" si="44"/>
        <v>0</v>
      </c>
      <c r="I157" s="36">
        <f t="shared" si="44"/>
        <v>0</v>
      </c>
      <c r="J157" s="36">
        <f t="shared" si="44"/>
        <v>0</v>
      </c>
      <c r="K157" s="36">
        <f t="shared" si="44"/>
        <v>0</v>
      </c>
      <c r="L157" s="36">
        <f t="shared" si="44"/>
        <v>0</v>
      </c>
      <c r="M157" s="36">
        <f t="shared" si="44"/>
        <v>0</v>
      </c>
      <c r="N157" s="36">
        <f t="shared" si="44"/>
        <v>0</v>
      </c>
      <c r="O157" s="36">
        <f t="shared" si="44"/>
        <v>0</v>
      </c>
      <c r="P157" s="36">
        <f t="shared" si="44"/>
        <v>0</v>
      </c>
      <c r="Q157" s="36">
        <f t="shared" si="44"/>
        <v>0</v>
      </c>
      <c r="R157" s="36">
        <f t="shared" si="44"/>
        <v>0</v>
      </c>
      <c r="S157" s="36">
        <f t="shared" si="44"/>
        <v>0</v>
      </c>
      <c r="T157" s="36">
        <f t="shared" si="44"/>
        <v>0</v>
      </c>
    </row>
    <row r="158" spans="1:252" s="4" customFormat="1" x14ac:dyDescent="0.6">
      <c r="A158" s="37"/>
      <c r="B158" s="38" t="str">
        <f t="shared" si="41"/>
        <v>Land Acquisition</v>
      </c>
      <c r="C158" s="38"/>
      <c r="D158" s="120">
        <f t="shared" si="42"/>
        <v>0</v>
      </c>
      <c r="E158" s="121" t="e">
        <f t="shared" si="43"/>
        <v>#DIV/0!</v>
      </c>
      <c r="F158" s="39">
        <f t="shared" ref="F158:T158" si="45">F17+F89</f>
        <v>0</v>
      </c>
      <c r="G158" s="39">
        <f t="shared" si="45"/>
        <v>0</v>
      </c>
      <c r="H158" s="39">
        <f t="shared" si="45"/>
        <v>0</v>
      </c>
      <c r="I158" s="40">
        <f t="shared" si="45"/>
        <v>0</v>
      </c>
      <c r="J158" s="39">
        <f t="shared" si="45"/>
        <v>0</v>
      </c>
      <c r="K158" s="39">
        <f t="shared" si="45"/>
        <v>0</v>
      </c>
      <c r="L158" s="39">
        <f t="shared" si="45"/>
        <v>0</v>
      </c>
      <c r="M158" s="39">
        <f t="shared" si="45"/>
        <v>0</v>
      </c>
      <c r="N158" s="39">
        <f t="shared" si="45"/>
        <v>0</v>
      </c>
      <c r="O158" s="39">
        <f t="shared" si="45"/>
        <v>0</v>
      </c>
      <c r="P158" s="39">
        <f t="shared" si="45"/>
        <v>0</v>
      </c>
      <c r="Q158" s="39">
        <f t="shared" si="45"/>
        <v>0</v>
      </c>
      <c r="R158" s="39">
        <f t="shared" si="45"/>
        <v>0</v>
      </c>
      <c r="S158" s="39">
        <f t="shared" si="45"/>
        <v>0</v>
      </c>
      <c r="T158" s="39">
        <f t="shared" si="45"/>
        <v>0</v>
      </c>
    </row>
    <row r="159" spans="1:252" s="4" customFormat="1" x14ac:dyDescent="0.6">
      <c r="A159" s="37"/>
      <c r="B159" s="38" t="str">
        <f t="shared" si="41"/>
        <v>Runways</v>
      </c>
      <c r="C159" s="41"/>
      <c r="D159" s="120">
        <f t="shared" si="42"/>
        <v>0</v>
      </c>
      <c r="E159" s="121" t="e">
        <f t="shared" si="43"/>
        <v>#DIV/0!</v>
      </c>
      <c r="F159" s="39">
        <f t="shared" ref="F159:T159" si="46">SUM(F18:F21)+F90</f>
        <v>0</v>
      </c>
      <c r="G159" s="39">
        <f t="shared" si="46"/>
        <v>0</v>
      </c>
      <c r="H159" s="39">
        <f t="shared" si="46"/>
        <v>0</v>
      </c>
      <c r="I159" s="39">
        <f t="shared" si="46"/>
        <v>0</v>
      </c>
      <c r="J159" s="39">
        <f t="shared" si="46"/>
        <v>0</v>
      </c>
      <c r="K159" s="39">
        <f t="shared" si="46"/>
        <v>0</v>
      </c>
      <c r="L159" s="39">
        <f t="shared" si="46"/>
        <v>0</v>
      </c>
      <c r="M159" s="39">
        <f t="shared" si="46"/>
        <v>0</v>
      </c>
      <c r="N159" s="39">
        <f t="shared" si="46"/>
        <v>0</v>
      </c>
      <c r="O159" s="39">
        <f t="shared" si="46"/>
        <v>0</v>
      </c>
      <c r="P159" s="39">
        <f t="shared" si="46"/>
        <v>0</v>
      </c>
      <c r="Q159" s="39">
        <f t="shared" si="46"/>
        <v>0</v>
      </c>
      <c r="R159" s="39">
        <f t="shared" si="46"/>
        <v>0</v>
      </c>
      <c r="S159" s="39">
        <f t="shared" si="46"/>
        <v>0</v>
      </c>
      <c r="T159" s="39">
        <f t="shared" si="46"/>
        <v>0</v>
      </c>
    </row>
    <row r="160" spans="1:252" s="4" customFormat="1" x14ac:dyDescent="0.6">
      <c r="A160" s="37"/>
      <c r="B160" s="38" t="str">
        <f t="shared" si="41"/>
        <v xml:space="preserve">Other Airside </v>
      </c>
      <c r="C160" s="41"/>
      <c r="D160" s="120">
        <f t="shared" si="42"/>
        <v>0</v>
      </c>
      <c r="E160" s="121" t="e">
        <f t="shared" si="43"/>
        <v>#DIV/0!</v>
      </c>
      <c r="F160" s="39">
        <f t="shared" ref="F160:T160" si="47">F22+F91</f>
        <v>0</v>
      </c>
      <c r="G160" s="39">
        <f t="shared" si="47"/>
        <v>0</v>
      </c>
      <c r="H160" s="39">
        <f t="shared" si="47"/>
        <v>0</v>
      </c>
      <c r="I160" s="39">
        <f t="shared" si="47"/>
        <v>0</v>
      </c>
      <c r="J160" s="39">
        <f t="shared" si="47"/>
        <v>0</v>
      </c>
      <c r="K160" s="39">
        <f t="shared" si="47"/>
        <v>0</v>
      </c>
      <c r="L160" s="39">
        <f t="shared" si="47"/>
        <v>0</v>
      </c>
      <c r="M160" s="39">
        <f t="shared" si="47"/>
        <v>0</v>
      </c>
      <c r="N160" s="39">
        <f t="shared" si="47"/>
        <v>0</v>
      </c>
      <c r="O160" s="39">
        <f t="shared" si="47"/>
        <v>0</v>
      </c>
      <c r="P160" s="39">
        <f t="shared" si="47"/>
        <v>0</v>
      </c>
      <c r="Q160" s="39">
        <f t="shared" si="47"/>
        <v>0</v>
      </c>
      <c r="R160" s="39">
        <f t="shared" si="47"/>
        <v>0</v>
      </c>
      <c r="S160" s="39">
        <f t="shared" si="47"/>
        <v>0</v>
      </c>
      <c r="T160" s="39">
        <f t="shared" si="47"/>
        <v>0</v>
      </c>
    </row>
    <row r="161" spans="1:20" s="4" customFormat="1" x14ac:dyDescent="0.6">
      <c r="A161" s="37"/>
      <c r="B161" s="38" t="str">
        <f t="shared" si="41"/>
        <v xml:space="preserve">Terminal </v>
      </c>
      <c r="C161" s="41"/>
      <c r="D161" s="120">
        <f t="shared" si="42"/>
        <v>0</v>
      </c>
      <c r="E161" s="121" t="e">
        <f t="shared" si="43"/>
        <v>#DIV/0!</v>
      </c>
      <c r="F161" s="39">
        <f t="shared" ref="F161:T161" si="48">F23+F92</f>
        <v>0</v>
      </c>
      <c r="G161" s="39">
        <f t="shared" si="48"/>
        <v>0</v>
      </c>
      <c r="H161" s="39">
        <f t="shared" si="48"/>
        <v>0</v>
      </c>
      <c r="I161" s="39">
        <f t="shared" si="48"/>
        <v>0</v>
      </c>
      <c r="J161" s="39">
        <f t="shared" si="48"/>
        <v>0</v>
      </c>
      <c r="K161" s="39">
        <f t="shared" si="48"/>
        <v>0</v>
      </c>
      <c r="L161" s="39">
        <f t="shared" si="48"/>
        <v>0</v>
      </c>
      <c r="M161" s="39">
        <f t="shared" si="48"/>
        <v>0</v>
      </c>
      <c r="N161" s="39">
        <f t="shared" si="48"/>
        <v>0</v>
      </c>
      <c r="O161" s="39">
        <f t="shared" si="48"/>
        <v>0</v>
      </c>
      <c r="P161" s="39">
        <f t="shared" si="48"/>
        <v>0</v>
      </c>
      <c r="Q161" s="39">
        <f t="shared" si="48"/>
        <v>0</v>
      </c>
      <c r="R161" s="39">
        <f t="shared" si="48"/>
        <v>0</v>
      </c>
      <c r="S161" s="39">
        <f t="shared" si="48"/>
        <v>0</v>
      </c>
      <c r="T161" s="39">
        <f t="shared" si="48"/>
        <v>0</v>
      </c>
    </row>
    <row r="162" spans="1:20" s="4" customFormat="1" x14ac:dyDescent="0.6">
      <c r="A162" s="37"/>
      <c r="B162" s="38" t="str">
        <f t="shared" si="41"/>
        <v>Landside</v>
      </c>
      <c r="C162" s="41"/>
      <c r="D162" s="120">
        <f t="shared" si="42"/>
        <v>0</v>
      </c>
      <c r="E162" s="121" t="e">
        <f t="shared" si="43"/>
        <v>#DIV/0!</v>
      </c>
      <c r="F162" s="39">
        <f t="shared" ref="F162:T162" si="49">F24+F93</f>
        <v>0</v>
      </c>
      <c r="G162" s="39">
        <f t="shared" si="49"/>
        <v>0</v>
      </c>
      <c r="H162" s="39">
        <f t="shared" si="49"/>
        <v>0</v>
      </c>
      <c r="I162" s="39">
        <f t="shared" si="49"/>
        <v>0</v>
      </c>
      <c r="J162" s="39">
        <f t="shared" si="49"/>
        <v>0</v>
      </c>
      <c r="K162" s="39">
        <f t="shared" si="49"/>
        <v>0</v>
      </c>
      <c r="L162" s="39">
        <f t="shared" si="49"/>
        <v>0</v>
      </c>
      <c r="M162" s="39">
        <f t="shared" si="49"/>
        <v>0</v>
      </c>
      <c r="N162" s="39">
        <f t="shared" si="49"/>
        <v>0</v>
      </c>
      <c r="O162" s="39">
        <f t="shared" si="49"/>
        <v>0</v>
      </c>
      <c r="P162" s="39">
        <f t="shared" si="49"/>
        <v>0</v>
      </c>
      <c r="Q162" s="39">
        <f t="shared" si="49"/>
        <v>0</v>
      </c>
      <c r="R162" s="39">
        <f t="shared" si="49"/>
        <v>0</v>
      </c>
      <c r="S162" s="39">
        <f t="shared" si="49"/>
        <v>0</v>
      </c>
      <c r="T162" s="39">
        <f t="shared" si="49"/>
        <v>0</v>
      </c>
    </row>
    <row r="163" spans="1:20" s="4" customFormat="1" x14ac:dyDescent="0.6">
      <c r="A163" s="37"/>
      <c r="B163" s="38" t="str">
        <f t="shared" si="41"/>
        <v>Infrastructure</v>
      </c>
      <c r="C163" s="38"/>
      <c r="D163" s="120">
        <f t="shared" si="42"/>
        <v>0</v>
      </c>
      <c r="E163" s="121" t="e">
        <f t="shared" si="43"/>
        <v>#DIV/0!</v>
      </c>
      <c r="F163" s="39">
        <f t="shared" ref="F163:T163" si="50">F25+F94</f>
        <v>0</v>
      </c>
      <c r="G163" s="39">
        <f t="shared" si="50"/>
        <v>0</v>
      </c>
      <c r="H163" s="39">
        <f t="shared" si="50"/>
        <v>0</v>
      </c>
      <c r="I163" s="39">
        <f t="shared" si="50"/>
        <v>0</v>
      </c>
      <c r="J163" s="39">
        <f t="shared" si="50"/>
        <v>0</v>
      </c>
      <c r="K163" s="39">
        <f t="shared" si="50"/>
        <v>0</v>
      </c>
      <c r="L163" s="39">
        <f t="shared" si="50"/>
        <v>0</v>
      </c>
      <c r="M163" s="39">
        <f t="shared" si="50"/>
        <v>0</v>
      </c>
      <c r="N163" s="39">
        <f t="shared" si="50"/>
        <v>0</v>
      </c>
      <c r="O163" s="39">
        <f t="shared" si="50"/>
        <v>0</v>
      </c>
      <c r="P163" s="39">
        <f t="shared" si="50"/>
        <v>0</v>
      </c>
      <c r="Q163" s="39">
        <f t="shared" si="50"/>
        <v>0</v>
      </c>
      <c r="R163" s="39">
        <f t="shared" si="50"/>
        <v>0</v>
      </c>
      <c r="S163" s="39">
        <f t="shared" si="50"/>
        <v>0</v>
      </c>
      <c r="T163" s="39">
        <f t="shared" si="50"/>
        <v>0</v>
      </c>
    </row>
    <row r="164" spans="1:20" s="4" customFormat="1" x14ac:dyDescent="0.6">
      <c r="A164" s="44"/>
      <c r="B164" s="68" t="s">
        <v>6</v>
      </c>
      <c r="C164" s="45"/>
      <c r="D164" s="122">
        <f>SUM(D157:D163)</f>
        <v>0</v>
      </c>
      <c r="E164" s="123" t="e">
        <f>SUM(E157:E163)</f>
        <v>#DIV/0!</v>
      </c>
      <c r="F164" s="117">
        <f t="shared" ref="F164:T164" si="51">SUM(F157:F163)</f>
        <v>0</v>
      </c>
      <c r="G164" s="117">
        <f t="shared" si="51"/>
        <v>0</v>
      </c>
      <c r="H164" s="117">
        <f t="shared" si="51"/>
        <v>0</v>
      </c>
      <c r="I164" s="117">
        <f t="shared" si="51"/>
        <v>0</v>
      </c>
      <c r="J164" s="117">
        <f t="shared" si="51"/>
        <v>0</v>
      </c>
      <c r="K164" s="117">
        <f t="shared" si="51"/>
        <v>0</v>
      </c>
      <c r="L164" s="117">
        <f t="shared" si="51"/>
        <v>0</v>
      </c>
      <c r="M164" s="117">
        <f t="shared" si="51"/>
        <v>0</v>
      </c>
      <c r="N164" s="117">
        <f t="shared" si="51"/>
        <v>0</v>
      </c>
      <c r="O164" s="117">
        <f t="shared" si="51"/>
        <v>0</v>
      </c>
      <c r="P164" s="117">
        <f t="shared" si="51"/>
        <v>0</v>
      </c>
      <c r="Q164" s="117">
        <f t="shared" si="51"/>
        <v>0</v>
      </c>
      <c r="R164" s="117">
        <f t="shared" si="51"/>
        <v>0</v>
      </c>
      <c r="S164" s="117">
        <f t="shared" si="51"/>
        <v>0</v>
      </c>
      <c r="T164" s="117">
        <f t="shared" si="51"/>
        <v>0</v>
      </c>
    </row>
    <row r="165" spans="1:20" s="4" customFormat="1" ht="17.25" customHeight="1" x14ac:dyDescent="0.6">
      <c r="A165" s="46"/>
      <c r="B165" s="69" t="s">
        <v>30</v>
      </c>
      <c r="C165" s="30"/>
      <c r="D165" s="47"/>
      <c r="E165" s="48"/>
      <c r="F165" s="49">
        <f>F164</f>
        <v>0</v>
      </c>
      <c r="G165" s="49">
        <f t="shared" ref="G165:T165" si="52">IF(G164&gt;0,F165+G164,0)</f>
        <v>0</v>
      </c>
      <c r="H165" s="49">
        <f t="shared" si="52"/>
        <v>0</v>
      </c>
      <c r="I165" s="49">
        <f t="shared" si="52"/>
        <v>0</v>
      </c>
      <c r="J165" s="49">
        <f t="shared" si="52"/>
        <v>0</v>
      </c>
      <c r="K165" s="49">
        <f t="shared" si="52"/>
        <v>0</v>
      </c>
      <c r="L165" s="49">
        <f t="shared" si="52"/>
        <v>0</v>
      </c>
      <c r="M165" s="49">
        <f t="shared" si="52"/>
        <v>0</v>
      </c>
      <c r="N165" s="49">
        <f t="shared" si="52"/>
        <v>0</v>
      </c>
      <c r="O165" s="49">
        <f t="shared" si="52"/>
        <v>0</v>
      </c>
      <c r="P165" s="49">
        <f t="shared" si="52"/>
        <v>0</v>
      </c>
      <c r="Q165" s="49">
        <f t="shared" si="52"/>
        <v>0</v>
      </c>
      <c r="R165" s="49">
        <f t="shared" si="52"/>
        <v>0</v>
      </c>
      <c r="S165" s="49">
        <f t="shared" si="52"/>
        <v>0</v>
      </c>
      <c r="T165" s="49">
        <f t="shared" si="52"/>
        <v>0</v>
      </c>
    </row>
    <row r="166" spans="1:20" s="4" customFormat="1" ht="15.5" x14ac:dyDescent="0.7">
      <c r="A166" s="27" t="s">
        <v>70</v>
      </c>
      <c r="B166" s="50"/>
      <c r="C166" s="51"/>
      <c r="D166" s="51"/>
      <c r="E166" s="51"/>
      <c r="F166" s="51"/>
      <c r="G166" s="51"/>
      <c r="H166" s="51"/>
      <c r="I166" s="51"/>
      <c r="J166" s="51"/>
      <c r="K166" s="51"/>
      <c r="L166" s="51"/>
      <c r="M166" s="51"/>
      <c r="N166" s="51"/>
      <c r="O166" s="51"/>
      <c r="P166" s="51"/>
      <c r="Q166" s="51"/>
      <c r="R166" s="51"/>
      <c r="S166" s="51"/>
      <c r="T166" s="51"/>
    </row>
    <row r="167" spans="1:20" s="4" customFormat="1" x14ac:dyDescent="0.6">
      <c r="A167" s="29"/>
      <c r="B167" s="66" t="s">
        <v>24</v>
      </c>
      <c r="C167" s="31"/>
      <c r="D167" s="32" t="s">
        <v>7</v>
      </c>
      <c r="E167" s="32" t="str">
        <f>E156</f>
        <v>as %</v>
      </c>
      <c r="F167" s="32" t="s">
        <v>8</v>
      </c>
      <c r="G167" s="33">
        <f t="shared" ref="G167:T167" si="53">G156</f>
        <v>2015</v>
      </c>
      <c r="H167" s="33">
        <f t="shared" si="53"/>
        <v>2016</v>
      </c>
      <c r="I167" s="33">
        <f t="shared" si="53"/>
        <v>2017</v>
      </c>
      <c r="J167" s="33">
        <f t="shared" si="53"/>
        <v>2018</v>
      </c>
      <c r="K167" s="33">
        <f t="shared" si="53"/>
        <v>2019</v>
      </c>
      <c r="L167" s="33">
        <f t="shared" si="53"/>
        <v>2020</v>
      </c>
      <c r="M167" s="33">
        <f t="shared" si="53"/>
        <v>2021</v>
      </c>
      <c r="N167" s="33">
        <f t="shared" si="53"/>
        <v>2022</v>
      </c>
      <c r="O167" s="33">
        <f t="shared" si="53"/>
        <v>2023</v>
      </c>
      <c r="P167" s="33">
        <f t="shared" si="53"/>
        <v>2024</v>
      </c>
      <c r="Q167" s="33">
        <f t="shared" si="53"/>
        <v>2025</v>
      </c>
      <c r="R167" s="33">
        <f t="shared" si="53"/>
        <v>2026</v>
      </c>
      <c r="S167" s="33">
        <f t="shared" si="53"/>
        <v>2027</v>
      </c>
      <c r="T167" s="33">
        <f t="shared" si="53"/>
        <v>2028</v>
      </c>
    </row>
    <row r="168" spans="1:20" s="4" customFormat="1" x14ac:dyDescent="0.6">
      <c r="A168" s="34"/>
      <c r="B168" s="35" t="s">
        <v>44</v>
      </c>
      <c r="C168" s="35"/>
      <c r="D168" s="118">
        <f t="shared" ref="D168:D180" si="54">SUM(F168:T168)</f>
        <v>0</v>
      </c>
      <c r="E168" s="119" t="e">
        <f t="shared" ref="E168:E180" si="55">D168/$D$132</f>
        <v>#DIV/0!</v>
      </c>
      <c r="F168" s="124">
        <f t="shared" ref="F168:T168" si="56">F30+F99</f>
        <v>0</v>
      </c>
      <c r="G168" s="124">
        <f t="shared" si="56"/>
        <v>0</v>
      </c>
      <c r="H168" s="124">
        <f t="shared" si="56"/>
        <v>0</v>
      </c>
      <c r="I168" s="124">
        <f t="shared" si="56"/>
        <v>0</v>
      </c>
      <c r="J168" s="124">
        <f t="shared" si="56"/>
        <v>0</v>
      </c>
      <c r="K168" s="124">
        <f t="shared" si="56"/>
        <v>0</v>
      </c>
      <c r="L168" s="124">
        <f t="shared" si="56"/>
        <v>0</v>
      </c>
      <c r="M168" s="124">
        <f t="shared" si="56"/>
        <v>0</v>
      </c>
      <c r="N168" s="124">
        <f t="shared" si="56"/>
        <v>0</v>
      </c>
      <c r="O168" s="124">
        <f t="shared" si="56"/>
        <v>0</v>
      </c>
      <c r="P168" s="124">
        <f t="shared" si="56"/>
        <v>0</v>
      </c>
      <c r="Q168" s="124">
        <f t="shared" si="56"/>
        <v>0</v>
      </c>
      <c r="R168" s="124">
        <f t="shared" si="56"/>
        <v>0</v>
      </c>
      <c r="S168" s="124">
        <f t="shared" si="56"/>
        <v>0</v>
      </c>
      <c r="T168" s="124">
        <f t="shared" si="56"/>
        <v>0</v>
      </c>
    </row>
    <row r="169" spans="1:20" s="4" customFormat="1" x14ac:dyDescent="0.6">
      <c r="A169" s="52"/>
      <c r="B169" s="53" t="s">
        <v>45</v>
      </c>
      <c r="C169" s="53"/>
      <c r="D169" s="120">
        <f t="shared" si="54"/>
        <v>0</v>
      </c>
      <c r="E169" s="121" t="e">
        <f t="shared" si="55"/>
        <v>#DIV/0!</v>
      </c>
      <c r="F169" s="125">
        <f t="shared" ref="F169:T169" si="57">F31+F100</f>
        <v>0</v>
      </c>
      <c r="G169" s="125">
        <f t="shared" si="57"/>
        <v>0</v>
      </c>
      <c r="H169" s="125">
        <f t="shared" si="57"/>
        <v>0</v>
      </c>
      <c r="I169" s="125">
        <f t="shared" si="57"/>
        <v>0</v>
      </c>
      <c r="J169" s="125">
        <f t="shared" si="57"/>
        <v>0</v>
      </c>
      <c r="K169" s="125">
        <f t="shared" si="57"/>
        <v>0</v>
      </c>
      <c r="L169" s="125">
        <f t="shared" si="57"/>
        <v>0</v>
      </c>
      <c r="M169" s="125">
        <f t="shared" si="57"/>
        <v>0</v>
      </c>
      <c r="N169" s="125">
        <f t="shared" si="57"/>
        <v>0</v>
      </c>
      <c r="O169" s="125">
        <f t="shared" si="57"/>
        <v>0</v>
      </c>
      <c r="P169" s="125">
        <f t="shared" si="57"/>
        <v>0</v>
      </c>
      <c r="Q169" s="125">
        <f t="shared" si="57"/>
        <v>0</v>
      </c>
      <c r="R169" s="125">
        <f t="shared" si="57"/>
        <v>0</v>
      </c>
      <c r="S169" s="125">
        <f t="shared" si="57"/>
        <v>0</v>
      </c>
      <c r="T169" s="125">
        <f t="shared" si="57"/>
        <v>0</v>
      </c>
    </row>
    <row r="170" spans="1:20" s="4" customFormat="1" x14ac:dyDescent="0.6">
      <c r="A170" s="52"/>
      <c r="B170" s="38" t="s">
        <v>52</v>
      </c>
      <c r="C170" s="38"/>
      <c r="D170" s="120">
        <f t="shared" si="54"/>
        <v>0</v>
      </c>
      <c r="E170" s="121" t="e">
        <f t="shared" si="55"/>
        <v>#DIV/0!</v>
      </c>
      <c r="F170" s="126">
        <f t="shared" ref="F170:T170" si="58">F32+F101</f>
        <v>0</v>
      </c>
      <c r="G170" s="126">
        <f t="shared" si="58"/>
        <v>0</v>
      </c>
      <c r="H170" s="126">
        <f t="shared" si="58"/>
        <v>0</v>
      </c>
      <c r="I170" s="126">
        <f t="shared" si="58"/>
        <v>0</v>
      </c>
      <c r="J170" s="126">
        <f t="shared" si="58"/>
        <v>0</v>
      </c>
      <c r="K170" s="126">
        <f t="shared" si="58"/>
        <v>0</v>
      </c>
      <c r="L170" s="126">
        <f t="shared" si="58"/>
        <v>0</v>
      </c>
      <c r="M170" s="126">
        <f t="shared" si="58"/>
        <v>0</v>
      </c>
      <c r="N170" s="126">
        <f t="shared" si="58"/>
        <v>0</v>
      </c>
      <c r="O170" s="126">
        <f t="shared" si="58"/>
        <v>0</v>
      </c>
      <c r="P170" s="126">
        <f t="shared" si="58"/>
        <v>0</v>
      </c>
      <c r="Q170" s="126">
        <f t="shared" si="58"/>
        <v>0</v>
      </c>
      <c r="R170" s="126">
        <f t="shared" si="58"/>
        <v>0</v>
      </c>
      <c r="S170" s="126">
        <f t="shared" si="58"/>
        <v>0</v>
      </c>
      <c r="T170" s="126">
        <f t="shared" si="58"/>
        <v>0</v>
      </c>
    </row>
    <row r="171" spans="1:20" s="4" customFormat="1" x14ac:dyDescent="0.6">
      <c r="A171" s="52"/>
      <c r="B171" s="38" t="s">
        <v>46</v>
      </c>
      <c r="C171" s="38"/>
      <c r="D171" s="120">
        <f t="shared" si="54"/>
        <v>0</v>
      </c>
      <c r="E171" s="121" t="e">
        <f t="shared" si="55"/>
        <v>#DIV/0!</v>
      </c>
      <c r="F171" s="126">
        <f t="shared" ref="F171:T171" si="59">F33+F102</f>
        <v>0</v>
      </c>
      <c r="G171" s="126">
        <f t="shared" si="59"/>
        <v>0</v>
      </c>
      <c r="H171" s="126">
        <f t="shared" si="59"/>
        <v>0</v>
      </c>
      <c r="I171" s="126">
        <f t="shared" si="59"/>
        <v>0</v>
      </c>
      <c r="J171" s="126">
        <f t="shared" si="59"/>
        <v>0</v>
      </c>
      <c r="K171" s="126">
        <f t="shared" si="59"/>
        <v>0</v>
      </c>
      <c r="L171" s="126">
        <f t="shared" si="59"/>
        <v>0</v>
      </c>
      <c r="M171" s="126">
        <f t="shared" si="59"/>
        <v>0</v>
      </c>
      <c r="N171" s="126">
        <f t="shared" si="59"/>
        <v>0</v>
      </c>
      <c r="O171" s="126">
        <f t="shared" si="59"/>
        <v>0</v>
      </c>
      <c r="P171" s="126">
        <f t="shared" si="59"/>
        <v>0</v>
      </c>
      <c r="Q171" s="126">
        <f t="shared" si="59"/>
        <v>0</v>
      </c>
      <c r="R171" s="126">
        <f t="shared" si="59"/>
        <v>0</v>
      </c>
      <c r="S171" s="126">
        <f t="shared" si="59"/>
        <v>0</v>
      </c>
      <c r="T171" s="126">
        <f t="shared" si="59"/>
        <v>0</v>
      </c>
    </row>
    <row r="172" spans="1:20" s="4" customFormat="1" x14ac:dyDescent="0.6">
      <c r="A172" s="52"/>
      <c r="B172" s="38" t="s">
        <v>47</v>
      </c>
      <c r="C172" s="38"/>
      <c r="D172" s="120">
        <f t="shared" si="54"/>
        <v>0</v>
      </c>
      <c r="E172" s="121" t="e">
        <f t="shared" si="55"/>
        <v>#DIV/0!</v>
      </c>
      <c r="F172" s="126">
        <f t="shared" ref="F172:T172" si="60">F34+F103</f>
        <v>0</v>
      </c>
      <c r="G172" s="126">
        <f t="shared" si="60"/>
        <v>0</v>
      </c>
      <c r="H172" s="126">
        <f t="shared" si="60"/>
        <v>0</v>
      </c>
      <c r="I172" s="126">
        <f t="shared" si="60"/>
        <v>0</v>
      </c>
      <c r="J172" s="126">
        <f t="shared" si="60"/>
        <v>0</v>
      </c>
      <c r="K172" s="126">
        <f t="shared" si="60"/>
        <v>0</v>
      </c>
      <c r="L172" s="126">
        <f t="shared" si="60"/>
        <v>0</v>
      </c>
      <c r="M172" s="126">
        <f t="shared" si="60"/>
        <v>0</v>
      </c>
      <c r="N172" s="126">
        <f t="shared" si="60"/>
        <v>0</v>
      </c>
      <c r="O172" s="126">
        <f t="shared" si="60"/>
        <v>0</v>
      </c>
      <c r="P172" s="126">
        <f t="shared" si="60"/>
        <v>0</v>
      </c>
      <c r="Q172" s="126">
        <f t="shared" si="60"/>
        <v>0</v>
      </c>
      <c r="R172" s="126">
        <f t="shared" si="60"/>
        <v>0</v>
      </c>
      <c r="S172" s="126">
        <f t="shared" si="60"/>
        <v>0</v>
      </c>
      <c r="T172" s="126">
        <f t="shared" si="60"/>
        <v>0</v>
      </c>
    </row>
    <row r="173" spans="1:20" s="4" customFormat="1" x14ac:dyDescent="0.6">
      <c r="A173" s="52"/>
      <c r="B173" s="38" t="s">
        <v>48</v>
      </c>
      <c r="C173" s="38"/>
      <c r="D173" s="120">
        <f t="shared" si="54"/>
        <v>0</v>
      </c>
      <c r="E173" s="121" t="e">
        <f t="shared" si="55"/>
        <v>#DIV/0!</v>
      </c>
      <c r="F173" s="126">
        <f t="shared" ref="F173:T173" si="61">F35+F104</f>
        <v>0</v>
      </c>
      <c r="G173" s="126">
        <f t="shared" si="61"/>
        <v>0</v>
      </c>
      <c r="H173" s="126">
        <f t="shared" si="61"/>
        <v>0</v>
      </c>
      <c r="I173" s="126">
        <f t="shared" si="61"/>
        <v>0</v>
      </c>
      <c r="J173" s="126">
        <f t="shared" si="61"/>
        <v>0</v>
      </c>
      <c r="K173" s="126">
        <f t="shared" si="61"/>
        <v>0</v>
      </c>
      <c r="L173" s="126">
        <f t="shared" si="61"/>
        <v>0</v>
      </c>
      <c r="M173" s="126">
        <f t="shared" si="61"/>
        <v>0</v>
      </c>
      <c r="N173" s="126">
        <f t="shared" si="61"/>
        <v>0</v>
      </c>
      <c r="O173" s="126">
        <f t="shared" si="61"/>
        <v>0</v>
      </c>
      <c r="P173" s="126">
        <f t="shared" si="61"/>
        <v>0</v>
      </c>
      <c r="Q173" s="126">
        <f t="shared" si="61"/>
        <v>0</v>
      </c>
      <c r="R173" s="126">
        <f t="shared" si="61"/>
        <v>0</v>
      </c>
      <c r="S173" s="126">
        <f t="shared" si="61"/>
        <v>0</v>
      </c>
      <c r="T173" s="126">
        <f t="shared" si="61"/>
        <v>0</v>
      </c>
    </row>
    <row r="174" spans="1:20" s="4" customFormat="1" x14ac:dyDescent="0.6">
      <c r="A174" s="52"/>
      <c r="B174" s="38" t="s">
        <v>49</v>
      </c>
      <c r="C174" s="38"/>
      <c r="D174" s="120">
        <f t="shared" si="54"/>
        <v>0</v>
      </c>
      <c r="E174" s="121" t="e">
        <f t="shared" si="55"/>
        <v>#DIV/0!</v>
      </c>
      <c r="F174" s="126">
        <f t="shared" ref="F174:T174" si="62">F36+F105</f>
        <v>0</v>
      </c>
      <c r="G174" s="126">
        <f t="shared" si="62"/>
        <v>0</v>
      </c>
      <c r="H174" s="126">
        <f t="shared" si="62"/>
        <v>0</v>
      </c>
      <c r="I174" s="126">
        <f t="shared" si="62"/>
        <v>0</v>
      </c>
      <c r="J174" s="126">
        <f t="shared" si="62"/>
        <v>0</v>
      </c>
      <c r="K174" s="126">
        <f t="shared" si="62"/>
        <v>0</v>
      </c>
      <c r="L174" s="126">
        <f t="shared" si="62"/>
        <v>0</v>
      </c>
      <c r="M174" s="126">
        <f t="shared" si="62"/>
        <v>0</v>
      </c>
      <c r="N174" s="126">
        <f t="shared" si="62"/>
        <v>0</v>
      </c>
      <c r="O174" s="126">
        <f t="shared" si="62"/>
        <v>0</v>
      </c>
      <c r="P174" s="126">
        <f t="shared" si="62"/>
        <v>0</v>
      </c>
      <c r="Q174" s="126">
        <f t="shared" si="62"/>
        <v>0</v>
      </c>
      <c r="R174" s="126">
        <f t="shared" si="62"/>
        <v>0</v>
      </c>
      <c r="S174" s="126">
        <f t="shared" si="62"/>
        <v>0</v>
      </c>
      <c r="T174" s="126">
        <f t="shared" si="62"/>
        <v>0</v>
      </c>
    </row>
    <row r="175" spans="1:20" s="4" customFormat="1" x14ac:dyDescent="0.6">
      <c r="A175" s="52"/>
      <c r="B175" s="38" t="s">
        <v>50</v>
      </c>
      <c r="C175" s="38"/>
      <c r="D175" s="120">
        <f t="shared" si="54"/>
        <v>0</v>
      </c>
      <c r="E175" s="121" t="e">
        <f t="shared" si="55"/>
        <v>#DIV/0!</v>
      </c>
      <c r="F175" s="126">
        <f t="shared" ref="F175:T175" si="63">F37+F106</f>
        <v>0</v>
      </c>
      <c r="G175" s="126">
        <f t="shared" si="63"/>
        <v>0</v>
      </c>
      <c r="H175" s="126">
        <f t="shared" si="63"/>
        <v>0</v>
      </c>
      <c r="I175" s="126">
        <f t="shared" si="63"/>
        <v>0</v>
      </c>
      <c r="J175" s="126">
        <f t="shared" si="63"/>
        <v>0</v>
      </c>
      <c r="K175" s="126">
        <f t="shared" si="63"/>
        <v>0</v>
      </c>
      <c r="L175" s="126">
        <f t="shared" si="63"/>
        <v>0</v>
      </c>
      <c r="M175" s="126">
        <f t="shared" si="63"/>
        <v>0</v>
      </c>
      <c r="N175" s="126">
        <f t="shared" si="63"/>
        <v>0</v>
      </c>
      <c r="O175" s="126">
        <f t="shared" si="63"/>
        <v>0</v>
      </c>
      <c r="P175" s="126">
        <f t="shared" si="63"/>
        <v>0</v>
      </c>
      <c r="Q175" s="126">
        <f t="shared" si="63"/>
        <v>0</v>
      </c>
      <c r="R175" s="126">
        <f t="shared" si="63"/>
        <v>0</v>
      </c>
      <c r="S175" s="126">
        <f t="shared" si="63"/>
        <v>0</v>
      </c>
      <c r="T175" s="126">
        <f t="shared" si="63"/>
        <v>0</v>
      </c>
    </row>
    <row r="176" spans="1:20" s="4" customFormat="1" x14ac:dyDescent="0.6">
      <c r="A176" s="52"/>
      <c r="B176" s="38" t="s">
        <v>51</v>
      </c>
      <c r="C176" s="54"/>
      <c r="D176" s="120">
        <f t="shared" si="54"/>
        <v>0</v>
      </c>
      <c r="E176" s="121" t="e">
        <f t="shared" si="55"/>
        <v>#DIV/0!</v>
      </c>
      <c r="F176" s="127">
        <f t="shared" ref="F176:T176" si="64">F38+F107</f>
        <v>0</v>
      </c>
      <c r="G176" s="127">
        <f t="shared" si="64"/>
        <v>0</v>
      </c>
      <c r="H176" s="127">
        <f t="shared" si="64"/>
        <v>0</v>
      </c>
      <c r="I176" s="127">
        <f t="shared" si="64"/>
        <v>0</v>
      </c>
      <c r="J176" s="127">
        <f t="shared" si="64"/>
        <v>0</v>
      </c>
      <c r="K176" s="127">
        <f t="shared" si="64"/>
        <v>0</v>
      </c>
      <c r="L176" s="127">
        <f t="shared" si="64"/>
        <v>0</v>
      </c>
      <c r="M176" s="127">
        <f t="shared" si="64"/>
        <v>0</v>
      </c>
      <c r="N176" s="127">
        <f t="shared" si="64"/>
        <v>0</v>
      </c>
      <c r="O176" s="127">
        <f t="shared" si="64"/>
        <v>0</v>
      </c>
      <c r="P176" s="127">
        <f t="shared" si="64"/>
        <v>0</v>
      </c>
      <c r="Q176" s="127">
        <f t="shared" si="64"/>
        <v>0</v>
      </c>
      <c r="R176" s="127">
        <f t="shared" si="64"/>
        <v>0</v>
      </c>
      <c r="S176" s="127">
        <f t="shared" si="64"/>
        <v>0</v>
      </c>
      <c r="T176" s="127">
        <f t="shared" si="64"/>
        <v>0</v>
      </c>
    </row>
    <row r="177" spans="1:20" s="4" customFormat="1" x14ac:dyDescent="0.6">
      <c r="A177" s="52"/>
      <c r="B177" s="54" t="s">
        <v>56</v>
      </c>
      <c r="C177" s="54"/>
      <c r="D177" s="120">
        <f t="shared" si="54"/>
        <v>0</v>
      </c>
      <c r="E177" s="121" t="e">
        <f t="shared" si="55"/>
        <v>#DIV/0!</v>
      </c>
      <c r="F177" s="127">
        <f t="shared" ref="F177:T177" si="65">F39+F108</f>
        <v>0</v>
      </c>
      <c r="G177" s="127">
        <f t="shared" si="65"/>
        <v>0</v>
      </c>
      <c r="H177" s="127">
        <f t="shared" si="65"/>
        <v>0</v>
      </c>
      <c r="I177" s="127">
        <f t="shared" si="65"/>
        <v>0</v>
      </c>
      <c r="J177" s="127">
        <f t="shared" si="65"/>
        <v>0</v>
      </c>
      <c r="K177" s="127">
        <f t="shared" si="65"/>
        <v>0</v>
      </c>
      <c r="L177" s="127">
        <f t="shared" si="65"/>
        <v>0</v>
      </c>
      <c r="M177" s="127">
        <f t="shared" si="65"/>
        <v>0</v>
      </c>
      <c r="N177" s="127">
        <f t="shared" si="65"/>
        <v>0</v>
      </c>
      <c r="O177" s="127">
        <f t="shared" si="65"/>
        <v>0</v>
      </c>
      <c r="P177" s="127">
        <f t="shared" si="65"/>
        <v>0</v>
      </c>
      <c r="Q177" s="127">
        <f t="shared" si="65"/>
        <v>0</v>
      </c>
      <c r="R177" s="127">
        <f t="shared" si="65"/>
        <v>0</v>
      </c>
      <c r="S177" s="127">
        <f t="shared" si="65"/>
        <v>0</v>
      </c>
      <c r="T177" s="127">
        <f t="shared" si="65"/>
        <v>0</v>
      </c>
    </row>
    <row r="178" spans="1:20" x14ac:dyDescent="0.6">
      <c r="A178" s="52"/>
      <c r="B178" s="54" t="s">
        <v>57</v>
      </c>
      <c r="C178" s="54"/>
      <c r="D178" s="120">
        <f t="shared" si="54"/>
        <v>0</v>
      </c>
      <c r="E178" s="121" t="e">
        <f t="shared" si="55"/>
        <v>#DIV/0!</v>
      </c>
      <c r="F178" s="127">
        <f t="shared" ref="F178:T178" si="66">F40+F109</f>
        <v>0</v>
      </c>
      <c r="G178" s="127">
        <f t="shared" si="66"/>
        <v>0</v>
      </c>
      <c r="H178" s="127">
        <f t="shared" si="66"/>
        <v>0</v>
      </c>
      <c r="I178" s="127">
        <f t="shared" si="66"/>
        <v>0</v>
      </c>
      <c r="J178" s="127">
        <f t="shared" si="66"/>
        <v>0</v>
      </c>
      <c r="K178" s="127">
        <f t="shared" si="66"/>
        <v>0</v>
      </c>
      <c r="L178" s="127">
        <f t="shared" si="66"/>
        <v>0</v>
      </c>
      <c r="M178" s="127">
        <f t="shared" si="66"/>
        <v>0</v>
      </c>
      <c r="N178" s="127">
        <f t="shared" si="66"/>
        <v>0</v>
      </c>
      <c r="O178" s="127">
        <f t="shared" si="66"/>
        <v>0</v>
      </c>
      <c r="P178" s="127">
        <f t="shared" si="66"/>
        <v>0</v>
      </c>
      <c r="Q178" s="127">
        <f t="shared" si="66"/>
        <v>0</v>
      </c>
      <c r="R178" s="127">
        <f t="shared" si="66"/>
        <v>0</v>
      </c>
      <c r="S178" s="127">
        <f t="shared" si="66"/>
        <v>0</v>
      </c>
      <c r="T178" s="127">
        <f t="shared" si="66"/>
        <v>0</v>
      </c>
    </row>
    <row r="179" spans="1:20" x14ac:dyDescent="0.6">
      <c r="A179" s="52"/>
      <c r="B179" s="54" t="s">
        <v>54</v>
      </c>
      <c r="C179" s="54"/>
      <c r="D179" s="120">
        <f t="shared" si="54"/>
        <v>0</v>
      </c>
      <c r="E179" s="121" t="e">
        <f t="shared" si="55"/>
        <v>#DIV/0!</v>
      </c>
      <c r="F179" s="127">
        <f t="shared" ref="F179:T179" si="67">F41+F110</f>
        <v>0</v>
      </c>
      <c r="G179" s="127">
        <f t="shared" si="67"/>
        <v>0</v>
      </c>
      <c r="H179" s="127">
        <f t="shared" si="67"/>
        <v>0</v>
      </c>
      <c r="I179" s="127">
        <f t="shared" si="67"/>
        <v>0</v>
      </c>
      <c r="J179" s="127">
        <f t="shared" si="67"/>
        <v>0</v>
      </c>
      <c r="K179" s="127">
        <f t="shared" si="67"/>
        <v>0</v>
      </c>
      <c r="L179" s="127">
        <f t="shared" si="67"/>
        <v>0</v>
      </c>
      <c r="M179" s="127">
        <f t="shared" si="67"/>
        <v>0</v>
      </c>
      <c r="N179" s="127">
        <f t="shared" si="67"/>
        <v>0</v>
      </c>
      <c r="O179" s="127">
        <f t="shared" si="67"/>
        <v>0</v>
      </c>
      <c r="P179" s="127">
        <f t="shared" si="67"/>
        <v>0</v>
      </c>
      <c r="Q179" s="127">
        <f t="shared" si="67"/>
        <v>0</v>
      </c>
      <c r="R179" s="127">
        <f t="shared" si="67"/>
        <v>0</v>
      </c>
      <c r="S179" s="127">
        <f t="shared" si="67"/>
        <v>0</v>
      </c>
      <c r="T179" s="127">
        <f t="shared" si="67"/>
        <v>0</v>
      </c>
    </row>
    <row r="180" spans="1:20" x14ac:dyDescent="0.6">
      <c r="A180" s="42"/>
      <c r="B180" s="43" t="s">
        <v>55</v>
      </c>
      <c r="C180" s="43"/>
      <c r="D180" s="128">
        <f t="shared" si="54"/>
        <v>0</v>
      </c>
      <c r="E180" s="129" t="e">
        <f t="shared" si="55"/>
        <v>#DIV/0!</v>
      </c>
      <c r="F180" s="130">
        <f t="shared" ref="F180:T180" si="68">F42+F111</f>
        <v>0</v>
      </c>
      <c r="G180" s="130">
        <f t="shared" si="68"/>
        <v>0</v>
      </c>
      <c r="H180" s="127">
        <f t="shared" si="68"/>
        <v>0</v>
      </c>
      <c r="I180" s="130">
        <f t="shared" si="68"/>
        <v>0</v>
      </c>
      <c r="J180" s="130">
        <f t="shared" si="68"/>
        <v>0</v>
      </c>
      <c r="K180" s="130">
        <f t="shared" si="68"/>
        <v>0</v>
      </c>
      <c r="L180" s="130">
        <f t="shared" si="68"/>
        <v>0</v>
      </c>
      <c r="M180" s="130">
        <f t="shared" si="68"/>
        <v>0</v>
      </c>
      <c r="N180" s="130">
        <f t="shared" si="68"/>
        <v>0</v>
      </c>
      <c r="O180" s="130">
        <f t="shared" si="68"/>
        <v>0</v>
      </c>
      <c r="P180" s="130">
        <f t="shared" si="68"/>
        <v>0</v>
      </c>
      <c r="Q180" s="130">
        <f t="shared" si="68"/>
        <v>0</v>
      </c>
      <c r="R180" s="130">
        <f t="shared" si="68"/>
        <v>0</v>
      </c>
      <c r="S180" s="130">
        <f t="shared" si="68"/>
        <v>0</v>
      </c>
      <c r="T180" s="130">
        <f t="shared" si="68"/>
        <v>0</v>
      </c>
    </row>
    <row r="181" spans="1:20" x14ac:dyDescent="0.6">
      <c r="A181" s="55"/>
      <c r="B181" s="45" t="s">
        <v>64</v>
      </c>
      <c r="C181" s="45"/>
      <c r="D181" s="122">
        <f>SUM(D168:D180)</f>
        <v>0</v>
      </c>
      <c r="E181" s="123" t="e">
        <f>D181/$D$132</f>
        <v>#DIV/0!</v>
      </c>
      <c r="F181" s="122">
        <f t="shared" ref="F181:T181" si="69">SUM(F168:F180)</f>
        <v>0</v>
      </c>
      <c r="G181" s="122">
        <f t="shared" si="69"/>
        <v>0</v>
      </c>
      <c r="H181" s="122">
        <f t="shared" si="69"/>
        <v>0</v>
      </c>
      <c r="I181" s="122">
        <f t="shared" si="69"/>
        <v>0</v>
      </c>
      <c r="J181" s="122">
        <f t="shared" si="69"/>
        <v>0</v>
      </c>
      <c r="K181" s="122">
        <f t="shared" si="69"/>
        <v>0</v>
      </c>
      <c r="L181" s="122">
        <f t="shared" si="69"/>
        <v>0</v>
      </c>
      <c r="M181" s="122">
        <f t="shared" si="69"/>
        <v>0</v>
      </c>
      <c r="N181" s="122">
        <f t="shared" si="69"/>
        <v>0</v>
      </c>
      <c r="O181" s="122">
        <f t="shared" si="69"/>
        <v>0</v>
      </c>
      <c r="P181" s="122">
        <f t="shared" si="69"/>
        <v>0</v>
      </c>
      <c r="Q181" s="122">
        <f t="shared" si="69"/>
        <v>0</v>
      </c>
      <c r="R181" s="122">
        <f t="shared" si="69"/>
        <v>0</v>
      </c>
      <c r="S181" s="122">
        <f t="shared" si="69"/>
        <v>0</v>
      </c>
      <c r="T181" s="122">
        <f t="shared" si="69"/>
        <v>0</v>
      </c>
    </row>
    <row r="182" spans="1:20" ht="18" customHeight="1" x14ac:dyDescent="0.6">
      <c r="A182" s="31"/>
      <c r="B182" s="66" t="s">
        <v>22</v>
      </c>
      <c r="C182" s="56"/>
      <c r="D182" s="57"/>
      <c r="E182" s="58"/>
      <c r="F182" s="57"/>
      <c r="G182" s="57"/>
      <c r="H182" s="57"/>
      <c r="I182" s="57"/>
      <c r="J182" s="57"/>
      <c r="K182" s="57"/>
      <c r="L182" s="57"/>
      <c r="M182" s="57"/>
      <c r="N182" s="57"/>
      <c r="O182" s="57"/>
      <c r="P182" s="57"/>
      <c r="Q182" s="57"/>
      <c r="R182" s="57"/>
      <c r="S182" s="57"/>
      <c r="T182" s="57"/>
    </row>
    <row r="183" spans="1:20" x14ac:dyDescent="0.6">
      <c r="A183" s="34"/>
      <c r="B183" s="35" t="s">
        <v>12</v>
      </c>
      <c r="C183" s="35"/>
      <c r="D183" s="118">
        <f t="shared" ref="D183:D189" si="70">SUM(F183:T183)</f>
        <v>0</v>
      </c>
      <c r="E183" s="119" t="e">
        <f t="shared" ref="E183:E189" si="71">D183/$D$132</f>
        <v>#DIV/0!</v>
      </c>
      <c r="F183" s="124">
        <f t="shared" ref="F183:T183" si="72">F45+F114</f>
        <v>0</v>
      </c>
      <c r="G183" s="124">
        <f t="shared" si="72"/>
        <v>0</v>
      </c>
      <c r="H183" s="124">
        <f t="shared" si="72"/>
        <v>0</v>
      </c>
      <c r="I183" s="124">
        <f t="shared" si="72"/>
        <v>0</v>
      </c>
      <c r="J183" s="124">
        <f t="shared" si="72"/>
        <v>0</v>
      </c>
      <c r="K183" s="124">
        <f t="shared" si="72"/>
        <v>0</v>
      </c>
      <c r="L183" s="124">
        <f t="shared" si="72"/>
        <v>0</v>
      </c>
      <c r="M183" s="124">
        <f t="shared" si="72"/>
        <v>0</v>
      </c>
      <c r="N183" s="124">
        <f t="shared" si="72"/>
        <v>0</v>
      </c>
      <c r="O183" s="124">
        <f t="shared" si="72"/>
        <v>0</v>
      </c>
      <c r="P183" s="124">
        <f t="shared" si="72"/>
        <v>0</v>
      </c>
      <c r="Q183" s="124">
        <f t="shared" si="72"/>
        <v>0</v>
      </c>
      <c r="R183" s="124">
        <f t="shared" si="72"/>
        <v>0</v>
      </c>
      <c r="S183" s="124">
        <f t="shared" si="72"/>
        <v>0</v>
      </c>
      <c r="T183" s="124">
        <f t="shared" si="72"/>
        <v>0</v>
      </c>
    </row>
    <row r="184" spans="1:20" x14ac:dyDescent="0.6">
      <c r="A184" s="37"/>
      <c r="B184" s="38" t="s">
        <v>10</v>
      </c>
      <c r="C184" s="38"/>
      <c r="D184" s="120">
        <f t="shared" si="70"/>
        <v>0</v>
      </c>
      <c r="E184" s="121" t="e">
        <f t="shared" si="71"/>
        <v>#DIV/0!</v>
      </c>
      <c r="F184" s="126">
        <f t="shared" ref="F184:T184" si="73">F46+F115</f>
        <v>0</v>
      </c>
      <c r="G184" s="126">
        <f t="shared" si="73"/>
        <v>0</v>
      </c>
      <c r="H184" s="126">
        <f t="shared" si="73"/>
        <v>0</v>
      </c>
      <c r="I184" s="126">
        <f t="shared" si="73"/>
        <v>0</v>
      </c>
      <c r="J184" s="126">
        <f t="shared" si="73"/>
        <v>0</v>
      </c>
      <c r="K184" s="126">
        <f t="shared" si="73"/>
        <v>0</v>
      </c>
      <c r="L184" s="126">
        <f t="shared" si="73"/>
        <v>0</v>
      </c>
      <c r="M184" s="126">
        <f t="shared" si="73"/>
        <v>0</v>
      </c>
      <c r="N184" s="126">
        <f t="shared" si="73"/>
        <v>0</v>
      </c>
      <c r="O184" s="126">
        <f t="shared" si="73"/>
        <v>0</v>
      </c>
      <c r="P184" s="126">
        <f t="shared" si="73"/>
        <v>0</v>
      </c>
      <c r="Q184" s="126">
        <f t="shared" si="73"/>
        <v>0</v>
      </c>
      <c r="R184" s="126">
        <f t="shared" si="73"/>
        <v>0</v>
      </c>
      <c r="S184" s="126">
        <f t="shared" si="73"/>
        <v>0</v>
      </c>
      <c r="T184" s="126">
        <f t="shared" si="73"/>
        <v>0</v>
      </c>
    </row>
    <row r="185" spans="1:20" x14ac:dyDescent="0.6">
      <c r="A185" s="37"/>
      <c r="B185" s="38" t="s">
        <v>11</v>
      </c>
      <c r="C185" s="38"/>
      <c r="D185" s="120">
        <f t="shared" si="70"/>
        <v>0</v>
      </c>
      <c r="E185" s="121" t="e">
        <f t="shared" si="71"/>
        <v>#DIV/0!</v>
      </c>
      <c r="F185" s="126">
        <f t="shared" ref="F185:T185" si="74">F47+F116</f>
        <v>0</v>
      </c>
      <c r="G185" s="126">
        <f t="shared" si="74"/>
        <v>0</v>
      </c>
      <c r="H185" s="126">
        <f t="shared" si="74"/>
        <v>0</v>
      </c>
      <c r="I185" s="126">
        <f t="shared" si="74"/>
        <v>0</v>
      </c>
      <c r="J185" s="126">
        <f t="shared" si="74"/>
        <v>0</v>
      </c>
      <c r="K185" s="126">
        <f t="shared" si="74"/>
        <v>0</v>
      </c>
      <c r="L185" s="126">
        <f t="shared" si="74"/>
        <v>0</v>
      </c>
      <c r="M185" s="126">
        <f t="shared" si="74"/>
        <v>0</v>
      </c>
      <c r="N185" s="126">
        <f t="shared" si="74"/>
        <v>0</v>
      </c>
      <c r="O185" s="126">
        <f t="shared" si="74"/>
        <v>0</v>
      </c>
      <c r="P185" s="126">
        <f t="shared" si="74"/>
        <v>0</v>
      </c>
      <c r="Q185" s="126">
        <f t="shared" si="74"/>
        <v>0</v>
      </c>
      <c r="R185" s="126">
        <f t="shared" si="74"/>
        <v>0</v>
      </c>
      <c r="S185" s="126">
        <f t="shared" si="74"/>
        <v>0</v>
      </c>
      <c r="T185" s="126">
        <f t="shared" si="74"/>
        <v>0</v>
      </c>
    </row>
    <row r="186" spans="1:20" x14ac:dyDescent="0.6">
      <c r="A186" s="37"/>
      <c r="B186" s="38" t="s">
        <v>15</v>
      </c>
      <c r="C186" s="38"/>
      <c r="D186" s="120">
        <f t="shared" si="70"/>
        <v>0</v>
      </c>
      <c r="E186" s="121" t="e">
        <f t="shared" si="71"/>
        <v>#DIV/0!</v>
      </c>
      <c r="F186" s="126">
        <f t="shared" ref="F186:T186" si="75">F48+F117</f>
        <v>0</v>
      </c>
      <c r="G186" s="126">
        <f t="shared" si="75"/>
        <v>0</v>
      </c>
      <c r="H186" s="126">
        <f t="shared" si="75"/>
        <v>0</v>
      </c>
      <c r="I186" s="126">
        <f t="shared" si="75"/>
        <v>0</v>
      </c>
      <c r="J186" s="126">
        <f t="shared" si="75"/>
        <v>0</v>
      </c>
      <c r="K186" s="126">
        <f t="shared" si="75"/>
        <v>0</v>
      </c>
      <c r="L186" s="126">
        <f t="shared" si="75"/>
        <v>0</v>
      </c>
      <c r="M186" s="126">
        <f t="shared" si="75"/>
        <v>0</v>
      </c>
      <c r="N186" s="126">
        <f t="shared" si="75"/>
        <v>0</v>
      </c>
      <c r="O186" s="126">
        <f t="shared" si="75"/>
        <v>0</v>
      </c>
      <c r="P186" s="126">
        <f t="shared" si="75"/>
        <v>0</v>
      </c>
      <c r="Q186" s="126">
        <f t="shared" si="75"/>
        <v>0</v>
      </c>
      <c r="R186" s="126">
        <f t="shared" si="75"/>
        <v>0</v>
      </c>
      <c r="S186" s="126">
        <f t="shared" si="75"/>
        <v>0</v>
      </c>
      <c r="T186" s="126">
        <f t="shared" si="75"/>
        <v>0</v>
      </c>
    </row>
    <row r="187" spans="1:20" x14ac:dyDescent="0.6">
      <c r="A187" s="37"/>
      <c r="B187" s="38" t="s">
        <v>13</v>
      </c>
      <c r="C187" s="38"/>
      <c r="D187" s="120">
        <f t="shared" si="70"/>
        <v>0</v>
      </c>
      <c r="E187" s="121" t="e">
        <f t="shared" si="71"/>
        <v>#DIV/0!</v>
      </c>
      <c r="F187" s="126">
        <f t="shared" ref="F187:T187" si="76">F49+F118</f>
        <v>0</v>
      </c>
      <c r="G187" s="126">
        <f t="shared" si="76"/>
        <v>0</v>
      </c>
      <c r="H187" s="126">
        <f t="shared" si="76"/>
        <v>0</v>
      </c>
      <c r="I187" s="126">
        <f t="shared" si="76"/>
        <v>0</v>
      </c>
      <c r="J187" s="126">
        <f t="shared" si="76"/>
        <v>0</v>
      </c>
      <c r="K187" s="126">
        <f t="shared" si="76"/>
        <v>0</v>
      </c>
      <c r="L187" s="126">
        <f t="shared" si="76"/>
        <v>0</v>
      </c>
      <c r="M187" s="126">
        <f t="shared" si="76"/>
        <v>0</v>
      </c>
      <c r="N187" s="126">
        <f t="shared" si="76"/>
        <v>0</v>
      </c>
      <c r="O187" s="126">
        <f t="shared" si="76"/>
        <v>0</v>
      </c>
      <c r="P187" s="126">
        <f t="shared" si="76"/>
        <v>0</v>
      </c>
      <c r="Q187" s="126">
        <f t="shared" si="76"/>
        <v>0</v>
      </c>
      <c r="R187" s="126">
        <f t="shared" si="76"/>
        <v>0</v>
      </c>
      <c r="S187" s="126">
        <f t="shared" si="76"/>
        <v>0</v>
      </c>
      <c r="T187" s="126">
        <f t="shared" si="76"/>
        <v>0</v>
      </c>
    </row>
    <row r="188" spans="1:20" x14ac:dyDescent="0.6">
      <c r="A188" s="37"/>
      <c r="B188" s="38" t="s">
        <v>14</v>
      </c>
      <c r="C188" s="38"/>
      <c r="D188" s="120">
        <f t="shared" si="70"/>
        <v>0</v>
      </c>
      <c r="E188" s="121" t="e">
        <f t="shared" si="71"/>
        <v>#DIV/0!</v>
      </c>
      <c r="F188" s="126">
        <f t="shared" ref="F188:T188" si="77">F50+F119</f>
        <v>0</v>
      </c>
      <c r="G188" s="126">
        <f t="shared" si="77"/>
        <v>0</v>
      </c>
      <c r="H188" s="126">
        <f t="shared" si="77"/>
        <v>0</v>
      </c>
      <c r="I188" s="126">
        <f t="shared" si="77"/>
        <v>0</v>
      </c>
      <c r="J188" s="126">
        <f t="shared" si="77"/>
        <v>0</v>
      </c>
      <c r="K188" s="126">
        <f t="shared" si="77"/>
        <v>0</v>
      </c>
      <c r="L188" s="126">
        <f t="shared" si="77"/>
        <v>0</v>
      </c>
      <c r="M188" s="126">
        <f t="shared" si="77"/>
        <v>0</v>
      </c>
      <c r="N188" s="126">
        <f t="shared" si="77"/>
        <v>0</v>
      </c>
      <c r="O188" s="126">
        <f t="shared" si="77"/>
        <v>0</v>
      </c>
      <c r="P188" s="126">
        <f t="shared" si="77"/>
        <v>0</v>
      </c>
      <c r="Q188" s="126">
        <f t="shared" si="77"/>
        <v>0</v>
      </c>
      <c r="R188" s="126">
        <f t="shared" si="77"/>
        <v>0</v>
      </c>
      <c r="S188" s="126">
        <f t="shared" si="77"/>
        <v>0</v>
      </c>
      <c r="T188" s="126">
        <f t="shared" si="77"/>
        <v>0</v>
      </c>
    </row>
    <row r="189" spans="1:20" x14ac:dyDescent="0.6">
      <c r="A189" s="42"/>
      <c r="B189" s="43" t="s">
        <v>16</v>
      </c>
      <c r="C189" s="43" t="s">
        <v>17</v>
      </c>
      <c r="D189" s="128">
        <f t="shared" si="70"/>
        <v>0</v>
      </c>
      <c r="E189" s="129" t="e">
        <f t="shared" si="71"/>
        <v>#DIV/0!</v>
      </c>
      <c r="F189" s="130">
        <f t="shared" ref="F189:T189" si="78">F51+F120</f>
        <v>0</v>
      </c>
      <c r="G189" s="130">
        <f t="shared" si="78"/>
        <v>0</v>
      </c>
      <c r="H189" s="130">
        <f t="shared" si="78"/>
        <v>0</v>
      </c>
      <c r="I189" s="130">
        <f t="shared" si="78"/>
        <v>0</v>
      </c>
      <c r="J189" s="130">
        <f t="shared" si="78"/>
        <v>0</v>
      </c>
      <c r="K189" s="130">
        <f t="shared" si="78"/>
        <v>0</v>
      </c>
      <c r="L189" s="130">
        <f t="shared" si="78"/>
        <v>0</v>
      </c>
      <c r="M189" s="130">
        <f t="shared" si="78"/>
        <v>0</v>
      </c>
      <c r="N189" s="130">
        <f t="shared" si="78"/>
        <v>0</v>
      </c>
      <c r="O189" s="130">
        <f t="shared" si="78"/>
        <v>0</v>
      </c>
      <c r="P189" s="130">
        <f t="shared" si="78"/>
        <v>0</v>
      </c>
      <c r="Q189" s="130">
        <f t="shared" si="78"/>
        <v>0</v>
      </c>
      <c r="R189" s="130">
        <f t="shared" si="78"/>
        <v>0</v>
      </c>
      <c r="S189" s="130">
        <f t="shared" si="78"/>
        <v>0</v>
      </c>
      <c r="T189" s="130">
        <f t="shared" si="78"/>
        <v>0</v>
      </c>
    </row>
    <row r="190" spans="1:20" x14ac:dyDescent="0.6">
      <c r="A190" s="59"/>
      <c r="B190" s="45" t="s">
        <v>63</v>
      </c>
      <c r="C190" s="45"/>
      <c r="D190" s="122">
        <f>SUM(D183:D189)</f>
        <v>0</v>
      </c>
      <c r="E190" s="123" t="e">
        <f>D190/$D$132</f>
        <v>#DIV/0!</v>
      </c>
      <c r="F190" s="122">
        <f t="shared" ref="F190:T190" si="79">SUM(F183:F189)</f>
        <v>0</v>
      </c>
      <c r="G190" s="122">
        <f t="shared" si="79"/>
        <v>0</v>
      </c>
      <c r="H190" s="122">
        <f t="shared" si="79"/>
        <v>0</v>
      </c>
      <c r="I190" s="122">
        <f t="shared" si="79"/>
        <v>0</v>
      </c>
      <c r="J190" s="122">
        <f t="shared" si="79"/>
        <v>0</v>
      </c>
      <c r="K190" s="122">
        <f t="shared" si="79"/>
        <v>0</v>
      </c>
      <c r="L190" s="122">
        <f t="shared" si="79"/>
        <v>0</v>
      </c>
      <c r="M190" s="122">
        <f t="shared" si="79"/>
        <v>0</v>
      </c>
      <c r="N190" s="122">
        <f t="shared" si="79"/>
        <v>0</v>
      </c>
      <c r="O190" s="122">
        <f t="shared" si="79"/>
        <v>0</v>
      </c>
      <c r="P190" s="122">
        <f t="shared" si="79"/>
        <v>0</v>
      </c>
      <c r="Q190" s="122">
        <f t="shared" si="79"/>
        <v>0</v>
      </c>
      <c r="R190" s="122">
        <f t="shared" si="79"/>
        <v>0</v>
      </c>
      <c r="S190" s="122">
        <f t="shared" si="79"/>
        <v>0</v>
      </c>
      <c r="T190" s="122">
        <f t="shared" si="79"/>
        <v>0</v>
      </c>
    </row>
    <row r="191" spans="1:20" ht="19.5" customHeight="1" x14ac:dyDescent="0.6">
      <c r="A191" s="31"/>
      <c r="B191" s="66" t="s">
        <v>61</v>
      </c>
      <c r="C191" s="56"/>
      <c r="D191" s="57"/>
      <c r="E191" s="58"/>
      <c r="F191" s="57"/>
      <c r="G191" s="57"/>
      <c r="H191" s="57"/>
      <c r="I191" s="57"/>
      <c r="J191" s="57"/>
      <c r="K191" s="57"/>
      <c r="L191" s="57"/>
      <c r="M191" s="57"/>
      <c r="N191" s="57"/>
      <c r="O191" s="57"/>
      <c r="P191" s="57"/>
      <c r="Q191" s="57"/>
      <c r="R191" s="57"/>
      <c r="S191" s="57"/>
      <c r="T191" s="57"/>
    </row>
    <row r="192" spans="1:20" x14ac:dyDescent="0.6">
      <c r="A192" s="34"/>
      <c r="B192" s="35" t="s">
        <v>27</v>
      </c>
      <c r="C192" s="35"/>
      <c r="D192" s="118">
        <f t="shared" ref="D192:D197" si="80">SUM(F192:T192)</f>
        <v>0</v>
      </c>
      <c r="E192" s="119" t="e">
        <f t="shared" ref="E192:E197" si="81">D192/$D$132</f>
        <v>#DIV/0!</v>
      </c>
      <c r="F192" s="124">
        <f t="shared" ref="F192:T192" si="82">F54+F123</f>
        <v>0</v>
      </c>
      <c r="G192" s="124">
        <f t="shared" si="82"/>
        <v>0</v>
      </c>
      <c r="H192" s="124">
        <f t="shared" si="82"/>
        <v>0</v>
      </c>
      <c r="I192" s="124">
        <f t="shared" si="82"/>
        <v>0</v>
      </c>
      <c r="J192" s="124">
        <f t="shared" si="82"/>
        <v>0</v>
      </c>
      <c r="K192" s="124">
        <f t="shared" si="82"/>
        <v>0</v>
      </c>
      <c r="L192" s="124">
        <f t="shared" si="82"/>
        <v>0</v>
      </c>
      <c r="M192" s="124">
        <f t="shared" si="82"/>
        <v>0</v>
      </c>
      <c r="N192" s="124">
        <f t="shared" si="82"/>
        <v>0</v>
      </c>
      <c r="O192" s="124">
        <f t="shared" si="82"/>
        <v>0</v>
      </c>
      <c r="P192" s="124">
        <f t="shared" si="82"/>
        <v>0</v>
      </c>
      <c r="Q192" s="124">
        <f t="shared" si="82"/>
        <v>0</v>
      </c>
      <c r="R192" s="124">
        <f t="shared" si="82"/>
        <v>0</v>
      </c>
      <c r="S192" s="124">
        <f t="shared" si="82"/>
        <v>0</v>
      </c>
      <c r="T192" s="124">
        <f t="shared" si="82"/>
        <v>0</v>
      </c>
    </row>
    <row r="193" spans="1:252" x14ac:dyDescent="0.6">
      <c r="A193" s="37"/>
      <c r="B193" s="38" t="s">
        <v>28</v>
      </c>
      <c r="C193" s="38"/>
      <c r="D193" s="120">
        <f t="shared" si="80"/>
        <v>0</v>
      </c>
      <c r="E193" s="121" t="e">
        <f t="shared" si="81"/>
        <v>#DIV/0!</v>
      </c>
      <c r="F193" s="126">
        <f t="shared" ref="F193:T193" si="83">F55+F124</f>
        <v>0</v>
      </c>
      <c r="G193" s="126">
        <f t="shared" si="83"/>
        <v>0</v>
      </c>
      <c r="H193" s="126">
        <f t="shared" si="83"/>
        <v>0</v>
      </c>
      <c r="I193" s="126">
        <f t="shared" si="83"/>
        <v>0</v>
      </c>
      <c r="J193" s="126">
        <f t="shared" si="83"/>
        <v>0</v>
      </c>
      <c r="K193" s="126">
        <f t="shared" si="83"/>
        <v>0</v>
      </c>
      <c r="L193" s="126">
        <f t="shared" si="83"/>
        <v>0</v>
      </c>
      <c r="M193" s="126">
        <f t="shared" si="83"/>
        <v>0</v>
      </c>
      <c r="N193" s="126">
        <f t="shared" si="83"/>
        <v>0</v>
      </c>
      <c r="O193" s="126">
        <f t="shared" si="83"/>
        <v>0</v>
      </c>
      <c r="P193" s="126">
        <f t="shared" si="83"/>
        <v>0</v>
      </c>
      <c r="Q193" s="126">
        <f t="shared" si="83"/>
        <v>0</v>
      </c>
      <c r="R193" s="126">
        <f t="shared" si="83"/>
        <v>0</v>
      </c>
      <c r="S193" s="126">
        <f t="shared" si="83"/>
        <v>0</v>
      </c>
      <c r="T193" s="126">
        <f t="shared" si="83"/>
        <v>0</v>
      </c>
    </row>
    <row r="194" spans="1:252" x14ac:dyDescent="0.6">
      <c r="A194" s="37"/>
      <c r="B194" s="38" t="s">
        <v>19</v>
      </c>
      <c r="C194" s="38"/>
      <c r="D194" s="120">
        <f t="shared" si="80"/>
        <v>0</v>
      </c>
      <c r="E194" s="121" t="e">
        <f t="shared" si="81"/>
        <v>#DIV/0!</v>
      </c>
      <c r="F194" s="126">
        <f t="shared" ref="F194:T194" si="84">F56+F125</f>
        <v>0</v>
      </c>
      <c r="G194" s="126">
        <f t="shared" si="84"/>
        <v>0</v>
      </c>
      <c r="H194" s="126">
        <f t="shared" si="84"/>
        <v>0</v>
      </c>
      <c r="I194" s="126">
        <f t="shared" si="84"/>
        <v>0</v>
      </c>
      <c r="J194" s="126">
        <f t="shared" si="84"/>
        <v>0</v>
      </c>
      <c r="K194" s="126">
        <f t="shared" si="84"/>
        <v>0</v>
      </c>
      <c r="L194" s="126">
        <f t="shared" si="84"/>
        <v>0</v>
      </c>
      <c r="M194" s="126">
        <f t="shared" si="84"/>
        <v>0</v>
      </c>
      <c r="N194" s="126">
        <f t="shared" si="84"/>
        <v>0</v>
      </c>
      <c r="O194" s="126">
        <f t="shared" si="84"/>
        <v>0</v>
      </c>
      <c r="P194" s="126">
        <f t="shared" si="84"/>
        <v>0</v>
      </c>
      <c r="Q194" s="126">
        <f t="shared" si="84"/>
        <v>0</v>
      </c>
      <c r="R194" s="126">
        <f t="shared" si="84"/>
        <v>0</v>
      </c>
      <c r="S194" s="126">
        <f t="shared" si="84"/>
        <v>0</v>
      </c>
      <c r="T194" s="126">
        <f t="shared" si="84"/>
        <v>0</v>
      </c>
    </row>
    <row r="195" spans="1:252" x14ac:dyDescent="0.6">
      <c r="A195" s="37"/>
      <c r="B195" s="38" t="s">
        <v>23</v>
      </c>
      <c r="C195" s="38"/>
      <c r="D195" s="120">
        <f t="shared" si="80"/>
        <v>0</v>
      </c>
      <c r="E195" s="121" t="e">
        <f t="shared" si="81"/>
        <v>#DIV/0!</v>
      </c>
      <c r="F195" s="126">
        <f t="shared" ref="F195:T195" si="85">F57+F126</f>
        <v>0</v>
      </c>
      <c r="G195" s="126">
        <f t="shared" si="85"/>
        <v>0</v>
      </c>
      <c r="H195" s="126">
        <f t="shared" si="85"/>
        <v>0</v>
      </c>
      <c r="I195" s="126">
        <f t="shared" si="85"/>
        <v>0</v>
      </c>
      <c r="J195" s="126">
        <f t="shared" si="85"/>
        <v>0</v>
      </c>
      <c r="K195" s="126">
        <f t="shared" si="85"/>
        <v>0</v>
      </c>
      <c r="L195" s="126">
        <f t="shared" si="85"/>
        <v>0</v>
      </c>
      <c r="M195" s="126">
        <f t="shared" si="85"/>
        <v>0</v>
      </c>
      <c r="N195" s="126">
        <f t="shared" si="85"/>
        <v>0</v>
      </c>
      <c r="O195" s="126">
        <f t="shared" si="85"/>
        <v>0</v>
      </c>
      <c r="P195" s="126">
        <f t="shared" si="85"/>
        <v>0</v>
      </c>
      <c r="Q195" s="126">
        <f t="shared" si="85"/>
        <v>0</v>
      </c>
      <c r="R195" s="126">
        <f t="shared" si="85"/>
        <v>0</v>
      </c>
      <c r="S195" s="126">
        <f t="shared" si="85"/>
        <v>0</v>
      </c>
      <c r="T195" s="126">
        <f t="shared" si="85"/>
        <v>0</v>
      </c>
    </row>
    <row r="196" spans="1:252" x14ac:dyDescent="0.6">
      <c r="A196" s="37"/>
      <c r="B196" s="54" t="s">
        <v>42</v>
      </c>
      <c r="C196" s="54"/>
      <c r="D196" s="120">
        <f t="shared" si="80"/>
        <v>0</v>
      </c>
      <c r="E196" s="121" t="e">
        <f t="shared" si="81"/>
        <v>#DIV/0!</v>
      </c>
      <c r="F196" s="127">
        <f t="shared" ref="F196:T196" si="86">F58+F127</f>
        <v>0</v>
      </c>
      <c r="G196" s="127">
        <f t="shared" si="86"/>
        <v>0</v>
      </c>
      <c r="H196" s="127">
        <f t="shared" si="86"/>
        <v>0</v>
      </c>
      <c r="I196" s="127">
        <f t="shared" si="86"/>
        <v>0</v>
      </c>
      <c r="J196" s="127">
        <f t="shared" si="86"/>
        <v>0</v>
      </c>
      <c r="K196" s="127">
        <f t="shared" si="86"/>
        <v>0</v>
      </c>
      <c r="L196" s="127">
        <f t="shared" si="86"/>
        <v>0</v>
      </c>
      <c r="M196" s="127">
        <f t="shared" si="86"/>
        <v>0</v>
      </c>
      <c r="N196" s="127">
        <f t="shared" si="86"/>
        <v>0</v>
      </c>
      <c r="O196" s="127">
        <f t="shared" si="86"/>
        <v>0</v>
      </c>
      <c r="P196" s="127">
        <f t="shared" si="86"/>
        <v>0</v>
      </c>
      <c r="Q196" s="127">
        <f t="shared" si="86"/>
        <v>0</v>
      </c>
      <c r="R196" s="127">
        <f t="shared" si="86"/>
        <v>0</v>
      </c>
      <c r="S196" s="127">
        <f t="shared" si="86"/>
        <v>0</v>
      </c>
      <c r="T196" s="127">
        <f t="shared" si="86"/>
        <v>0</v>
      </c>
    </row>
    <row r="197" spans="1:252" x14ac:dyDescent="0.6">
      <c r="A197" s="42"/>
      <c r="B197" s="43" t="s">
        <v>43</v>
      </c>
      <c r="C197" s="43"/>
      <c r="D197" s="128">
        <f t="shared" si="80"/>
        <v>0</v>
      </c>
      <c r="E197" s="129" t="e">
        <f t="shared" si="81"/>
        <v>#DIV/0!</v>
      </c>
      <c r="F197" s="130">
        <f t="shared" ref="F197:T197" si="87">F59+F128</f>
        <v>0</v>
      </c>
      <c r="G197" s="130">
        <f t="shared" si="87"/>
        <v>0</v>
      </c>
      <c r="H197" s="130">
        <f t="shared" si="87"/>
        <v>0</v>
      </c>
      <c r="I197" s="130">
        <f t="shared" si="87"/>
        <v>0</v>
      </c>
      <c r="J197" s="130">
        <f t="shared" si="87"/>
        <v>0</v>
      </c>
      <c r="K197" s="130">
        <f t="shared" si="87"/>
        <v>0</v>
      </c>
      <c r="L197" s="130">
        <f t="shared" si="87"/>
        <v>0</v>
      </c>
      <c r="M197" s="130">
        <f t="shared" si="87"/>
        <v>0</v>
      </c>
      <c r="N197" s="130">
        <f t="shared" si="87"/>
        <v>0</v>
      </c>
      <c r="O197" s="130">
        <f t="shared" si="87"/>
        <v>0</v>
      </c>
      <c r="P197" s="130">
        <f t="shared" si="87"/>
        <v>0</v>
      </c>
      <c r="Q197" s="130">
        <f t="shared" si="87"/>
        <v>0</v>
      </c>
      <c r="R197" s="130">
        <f t="shared" si="87"/>
        <v>0</v>
      </c>
      <c r="S197" s="130">
        <f t="shared" si="87"/>
        <v>0</v>
      </c>
      <c r="T197" s="130">
        <f t="shared" si="87"/>
        <v>0</v>
      </c>
    </row>
    <row r="198" spans="1:252" x14ac:dyDescent="0.6">
      <c r="A198" s="60"/>
      <c r="B198" s="45" t="str">
        <f>"Subtotal - "&amp;B191</f>
        <v>Subtotal - Debt</v>
      </c>
      <c r="C198" s="45"/>
      <c r="D198" s="122">
        <f>SUM(D192:D197)</f>
        <v>0</v>
      </c>
      <c r="E198" s="123" t="e">
        <f>D198/$D$132</f>
        <v>#DIV/0!</v>
      </c>
      <c r="F198" s="122">
        <f t="shared" ref="F198:T198" si="88">SUM(F192:F197)</f>
        <v>0</v>
      </c>
      <c r="G198" s="122">
        <f t="shared" si="88"/>
        <v>0</v>
      </c>
      <c r="H198" s="122">
        <f t="shared" si="88"/>
        <v>0</v>
      </c>
      <c r="I198" s="122">
        <f t="shared" si="88"/>
        <v>0</v>
      </c>
      <c r="J198" s="122">
        <f t="shared" si="88"/>
        <v>0</v>
      </c>
      <c r="K198" s="122">
        <f t="shared" si="88"/>
        <v>0</v>
      </c>
      <c r="L198" s="122">
        <f t="shared" si="88"/>
        <v>0</v>
      </c>
      <c r="M198" s="122">
        <f t="shared" si="88"/>
        <v>0</v>
      </c>
      <c r="N198" s="122">
        <f t="shared" si="88"/>
        <v>0</v>
      </c>
      <c r="O198" s="122">
        <f t="shared" si="88"/>
        <v>0</v>
      </c>
      <c r="P198" s="122">
        <f t="shared" si="88"/>
        <v>0</v>
      </c>
      <c r="Q198" s="122">
        <f t="shared" si="88"/>
        <v>0</v>
      </c>
      <c r="R198" s="122">
        <f t="shared" si="88"/>
        <v>0</v>
      </c>
      <c r="S198" s="122">
        <f t="shared" si="88"/>
        <v>0</v>
      </c>
      <c r="T198" s="122">
        <f t="shared" si="88"/>
        <v>0</v>
      </c>
    </row>
    <row r="199" spans="1:252" ht="18.75" customHeight="1" x14ac:dyDescent="0.6">
      <c r="A199" s="34"/>
      <c r="B199" s="35" t="s">
        <v>20</v>
      </c>
      <c r="C199" s="35"/>
      <c r="D199" s="118">
        <f>SUM(F199:T199)</f>
        <v>0</v>
      </c>
      <c r="E199" s="119" t="e">
        <f>D199/$D$132</f>
        <v>#DIV/0!</v>
      </c>
      <c r="F199" s="124">
        <f t="shared" ref="F199:T199" si="89">F61+F130</f>
        <v>0</v>
      </c>
      <c r="G199" s="124">
        <f t="shared" si="89"/>
        <v>0</v>
      </c>
      <c r="H199" s="124">
        <f t="shared" si="89"/>
        <v>0</v>
      </c>
      <c r="I199" s="124">
        <f t="shared" si="89"/>
        <v>0</v>
      </c>
      <c r="J199" s="124">
        <f t="shared" si="89"/>
        <v>0</v>
      </c>
      <c r="K199" s="124">
        <f t="shared" si="89"/>
        <v>0</v>
      </c>
      <c r="L199" s="124">
        <f t="shared" si="89"/>
        <v>0</v>
      </c>
      <c r="M199" s="124">
        <f t="shared" si="89"/>
        <v>0</v>
      </c>
      <c r="N199" s="124">
        <f t="shared" si="89"/>
        <v>0</v>
      </c>
      <c r="O199" s="124">
        <f t="shared" si="89"/>
        <v>0</v>
      </c>
      <c r="P199" s="124">
        <f t="shared" si="89"/>
        <v>0</v>
      </c>
      <c r="Q199" s="124">
        <f t="shared" si="89"/>
        <v>0</v>
      </c>
      <c r="R199" s="124">
        <f t="shared" si="89"/>
        <v>0</v>
      </c>
      <c r="S199" s="124">
        <f t="shared" si="89"/>
        <v>0</v>
      </c>
      <c r="T199" s="124">
        <f t="shared" si="89"/>
        <v>0</v>
      </c>
    </row>
    <row r="200" spans="1:252" x14ac:dyDescent="0.6">
      <c r="A200" s="42"/>
      <c r="B200" s="43" t="s">
        <v>21</v>
      </c>
      <c r="C200" s="43"/>
      <c r="D200" s="131">
        <f>SUM(F200:T200)</f>
        <v>0</v>
      </c>
      <c r="E200" s="129" t="e">
        <f>D200/$D$132</f>
        <v>#DIV/0!</v>
      </c>
      <c r="F200" s="132">
        <f t="shared" ref="F200:T200" si="90">F62+F131</f>
        <v>0</v>
      </c>
      <c r="G200" s="132">
        <f t="shared" si="90"/>
        <v>0</v>
      </c>
      <c r="H200" s="132">
        <f t="shared" si="90"/>
        <v>0</v>
      </c>
      <c r="I200" s="132">
        <f t="shared" si="90"/>
        <v>0</v>
      </c>
      <c r="J200" s="132">
        <f t="shared" si="90"/>
        <v>0</v>
      </c>
      <c r="K200" s="132">
        <f t="shared" si="90"/>
        <v>0</v>
      </c>
      <c r="L200" s="132">
        <f t="shared" si="90"/>
        <v>0</v>
      </c>
      <c r="M200" s="132">
        <f t="shared" si="90"/>
        <v>0</v>
      </c>
      <c r="N200" s="132">
        <f t="shared" si="90"/>
        <v>0</v>
      </c>
      <c r="O200" s="132">
        <f t="shared" si="90"/>
        <v>0</v>
      </c>
      <c r="P200" s="132">
        <f t="shared" si="90"/>
        <v>0</v>
      </c>
      <c r="Q200" s="132">
        <f t="shared" si="90"/>
        <v>0</v>
      </c>
      <c r="R200" s="132">
        <f t="shared" si="90"/>
        <v>0</v>
      </c>
      <c r="S200" s="132">
        <f t="shared" si="90"/>
        <v>0</v>
      </c>
      <c r="T200" s="132">
        <f t="shared" si="90"/>
        <v>0</v>
      </c>
    </row>
    <row r="201" spans="1:252" ht="18" customHeight="1" x14ac:dyDescent="0.6">
      <c r="A201" s="30"/>
      <c r="B201" s="67" t="s">
        <v>26</v>
      </c>
      <c r="C201" s="30"/>
      <c r="D201" s="133">
        <f>SUM(D199:D200,D198,D190,D181)</f>
        <v>0</v>
      </c>
      <c r="E201" s="134" t="e">
        <f>D201/$D$132</f>
        <v>#DIV/0!</v>
      </c>
      <c r="F201" s="133">
        <f t="shared" ref="F201:T201" si="91">SUM(F199:F200,F198,F190,F181)</f>
        <v>0</v>
      </c>
      <c r="G201" s="133">
        <f t="shared" si="91"/>
        <v>0</v>
      </c>
      <c r="H201" s="133">
        <f t="shared" si="91"/>
        <v>0</v>
      </c>
      <c r="I201" s="133">
        <f t="shared" si="91"/>
        <v>0</v>
      </c>
      <c r="J201" s="133">
        <f t="shared" si="91"/>
        <v>0</v>
      </c>
      <c r="K201" s="133">
        <f t="shared" si="91"/>
        <v>0</v>
      </c>
      <c r="L201" s="133">
        <f t="shared" si="91"/>
        <v>0</v>
      </c>
      <c r="M201" s="133">
        <f t="shared" si="91"/>
        <v>0</v>
      </c>
      <c r="N201" s="133">
        <f t="shared" si="91"/>
        <v>0</v>
      </c>
      <c r="O201" s="133">
        <f t="shared" si="91"/>
        <v>0</v>
      </c>
      <c r="P201" s="133">
        <f t="shared" si="91"/>
        <v>0</v>
      </c>
      <c r="Q201" s="133">
        <f t="shared" si="91"/>
        <v>0</v>
      </c>
      <c r="R201" s="133">
        <f t="shared" si="91"/>
        <v>0</v>
      </c>
      <c r="S201" s="133">
        <f t="shared" si="91"/>
        <v>0</v>
      </c>
      <c r="T201" s="133">
        <f t="shared" si="91"/>
        <v>0</v>
      </c>
    </row>
    <row r="202" spans="1:252" x14ac:dyDescent="0.6">
      <c r="A202" s="46"/>
      <c r="B202" s="31" t="s">
        <v>31</v>
      </c>
      <c r="C202" s="30"/>
      <c r="D202" s="133"/>
      <c r="E202" s="135"/>
      <c r="F202" s="136">
        <f>F201</f>
        <v>0</v>
      </c>
      <c r="G202" s="136">
        <f t="shared" ref="G202:T202" si="92">IF(G201&gt;0,F202+G201,0)</f>
        <v>0</v>
      </c>
      <c r="H202" s="136">
        <f t="shared" si="92"/>
        <v>0</v>
      </c>
      <c r="I202" s="136">
        <f t="shared" si="92"/>
        <v>0</v>
      </c>
      <c r="J202" s="136">
        <f t="shared" si="92"/>
        <v>0</v>
      </c>
      <c r="K202" s="136">
        <f t="shared" si="92"/>
        <v>0</v>
      </c>
      <c r="L202" s="136">
        <f t="shared" si="92"/>
        <v>0</v>
      </c>
      <c r="M202" s="136">
        <f t="shared" si="92"/>
        <v>0</v>
      </c>
      <c r="N202" s="136">
        <f t="shared" si="92"/>
        <v>0</v>
      </c>
      <c r="O202" s="136">
        <f t="shared" si="92"/>
        <v>0</v>
      </c>
      <c r="P202" s="136">
        <f t="shared" si="92"/>
        <v>0</v>
      </c>
      <c r="Q202" s="136">
        <f t="shared" si="92"/>
        <v>0</v>
      </c>
      <c r="R202" s="136">
        <f t="shared" si="92"/>
        <v>0</v>
      </c>
      <c r="S202" s="136">
        <f t="shared" si="92"/>
        <v>0</v>
      </c>
      <c r="T202" s="136">
        <f t="shared" si="92"/>
        <v>0</v>
      </c>
    </row>
    <row r="203" spans="1:252" ht="15.5" x14ac:dyDescent="0.7">
      <c r="A203" s="27" t="s">
        <v>29</v>
      </c>
      <c r="B203" s="50"/>
      <c r="C203" s="51"/>
      <c r="D203" s="51" t="str">
        <f>D167</f>
        <v>Totals</v>
      </c>
      <c r="E203" s="51"/>
      <c r="F203" s="51" t="str">
        <f>F167</f>
        <v>Prior Years</v>
      </c>
      <c r="G203" s="51">
        <f>G167</f>
        <v>2015</v>
      </c>
      <c r="H203" s="51">
        <f t="shared" ref="H203:T203" si="93">H167</f>
        <v>2016</v>
      </c>
      <c r="I203" s="51">
        <f t="shared" si="93"/>
        <v>2017</v>
      </c>
      <c r="J203" s="51">
        <f t="shared" si="93"/>
        <v>2018</v>
      </c>
      <c r="K203" s="51">
        <f t="shared" si="93"/>
        <v>2019</v>
      </c>
      <c r="L203" s="51">
        <f t="shared" si="93"/>
        <v>2020</v>
      </c>
      <c r="M203" s="51">
        <f t="shared" si="93"/>
        <v>2021</v>
      </c>
      <c r="N203" s="51">
        <f t="shared" si="93"/>
        <v>2022</v>
      </c>
      <c r="O203" s="51">
        <f t="shared" si="93"/>
        <v>2023</v>
      </c>
      <c r="P203" s="51">
        <f t="shared" si="93"/>
        <v>2024</v>
      </c>
      <c r="Q203" s="51">
        <f t="shared" si="93"/>
        <v>2025</v>
      </c>
      <c r="R203" s="51">
        <f t="shared" si="93"/>
        <v>2026</v>
      </c>
      <c r="S203" s="51">
        <f t="shared" si="93"/>
        <v>2027</v>
      </c>
      <c r="T203" s="51">
        <f t="shared" si="93"/>
        <v>2028</v>
      </c>
    </row>
    <row r="204" spans="1:252" x14ac:dyDescent="0.6">
      <c r="A204" s="31"/>
      <c r="B204" s="31"/>
      <c r="C204" s="31"/>
      <c r="D204" s="133">
        <f>D164-D201</f>
        <v>0</v>
      </c>
      <c r="E204" s="137"/>
      <c r="F204" s="133">
        <f t="shared" ref="F204:T204" si="94">F164-F201</f>
        <v>0</v>
      </c>
      <c r="G204" s="133">
        <f t="shared" si="94"/>
        <v>0</v>
      </c>
      <c r="H204" s="133">
        <f t="shared" si="94"/>
        <v>0</v>
      </c>
      <c r="I204" s="133">
        <f t="shared" si="94"/>
        <v>0</v>
      </c>
      <c r="J204" s="133">
        <f t="shared" si="94"/>
        <v>0</v>
      </c>
      <c r="K204" s="133">
        <f t="shared" si="94"/>
        <v>0</v>
      </c>
      <c r="L204" s="133">
        <f t="shared" si="94"/>
        <v>0</v>
      </c>
      <c r="M204" s="133">
        <f t="shared" si="94"/>
        <v>0</v>
      </c>
      <c r="N204" s="133">
        <f t="shared" si="94"/>
        <v>0</v>
      </c>
      <c r="O204" s="133">
        <f t="shared" si="94"/>
        <v>0</v>
      </c>
      <c r="P204" s="133">
        <f t="shared" si="94"/>
        <v>0</v>
      </c>
      <c r="Q204" s="133">
        <f t="shared" si="94"/>
        <v>0</v>
      </c>
      <c r="R204" s="133">
        <f t="shared" si="94"/>
        <v>0</v>
      </c>
      <c r="S204" s="133">
        <f t="shared" si="94"/>
        <v>0</v>
      </c>
      <c r="T204" s="133">
        <f t="shared" si="94"/>
        <v>0</v>
      </c>
    </row>
    <row r="205" spans="1:252" ht="16.5" customHeight="1" x14ac:dyDescent="0.6">
      <c r="B205" s="25" t="s">
        <v>36</v>
      </c>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c r="DF205" s="4"/>
      <c r="DG205" s="4"/>
      <c r="DH205" s="4"/>
      <c r="DI205" s="4"/>
      <c r="DJ205" s="4"/>
      <c r="DK205" s="4"/>
      <c r="DL205" s="4"/>
      <c r="DM205" s="4"/>
      <c r="DN205" s="4"/>
      <c r="DO205" s="4"/>
      <c r="DP205" s="4"/>
      <c r="DQ205" s="4"/>
      <c r="DR205" s="4"/>
      <c r="DS205" s="4"/>
      <c r="DT205" s="4"/>
      <c r="DU205" s="4"/>
      <c r="DV205" s="4"/>
      <c r="DW205" s="4"/>
      <c r="DX205" s="4"/>
      <c r="DY205" s="4"/>
      <c r="DZ205" s="4"/>
      <c r="EA205" s="4"/>
      <c r="EB205" s="4"/>
      <c r="EC205" s="4"/>
      <c r="ED205" s="4"/>
      <c r="EE205" s="4"/>
      <c r="EF205" s="4"/>
      <c r="EG205" s="4"/>
      <c r="EH205" s="4"/>
      <c r="EI205" s="4"/>
      <c r="EJ205" s="4"/>
      <c r="EK205" s="4"/>
      <c r="EL205" s="4"/>
      <c r="EM205" s="4"/>
      <c r="EN205" s="4"/>
      <c r="EO205" s="4"/>
      <c r="EP205" s="4"/>
      <c r="EQ205" s="4"/>
      <c r="ER205" s="4"/>
      <c r="ES205" s="4"/>
      <c r="ET205" s="4"/>
      <c r="EU205" s="4"/>
      <c r="EV205" s="4"/>
      <c r="EW205" s="4"/>
      <c r="EX205" s="4"/>
      <c r="EY205" s="4"/>
      <c r="EZ205" s="4"/>
      <c r="FA205" s="4"/>
      <c r="FB205" s="4"/>
      <c r="FC205" s="4"/>
      <c r="FD205" s="4"/>
      <c r="FE205" s="4"/>
      <c r="FF205" s="4"/>
      <c r="FG205" s="4"/>
      <c r="FH205" s="4"/>
      <c r="FI205" s="4"/>
      <c r="FJ205" s="4"/>
      <c r="FK205" s="4"/>
      <c r="FL205" s="4"/>
      <c r="FM205" s="4"/>
      <c r="FN205" s="4"/>
      <c r="FO205" s="4"/>
      <c r="FP205" s="4"/>
      <c r="FQ205" s="4"/>
      <c r="FR205" s="4"/>
      <c r="FS205" s="4"/>
      <c r="FT205" s="4"/>
      <c r="FU205" s="4"/>
      <c r="FV205" s="4"/>
      <c r="FW205" s="4"/>
      <c r="FX205" s="4"/>
      <c r="FY205" s="4"/>
      <c r="FZ205" s="4"/>
      <c r="GA205" s="4"/>
      <c r="GB205" s="4"/>
      <c r="GC205" s="4"/>
      <c r="GD205" s="4"/>
      <c r="GE205" s="4"/>
      <c r="GF205" s="4"/>
      <c r="GG205" s="4"/>
      <c r="GH205" s="4"/>
      <c r="GI205" s="4"/>
      <c r="GJ205" s="4"/>
      <c r="GK205" s="4"/>
      <c r="GL205" s="4"/>
      <c r="GM205" s="4"/>
      <c r="GN205" s="4"/>
      <c r="GO205" s="4"/>
      <c r="GP205" s="4"/>
      <c r="GQ205" s="4"/>
      <c r="GR205" s="4"/>
      <c r="GS205" s="4"/>
      <c r="GT205" s="4"/>
      <c r="GU205" s="4"/>
      <c r="GV205" s="4"/>
      <c r="GW205" s="4"/>
      <c r="GX205" s="4"/>
      <c r="GY205" s="4"/>
      <c r="GZ205" s="4"/>
      <c r="HA205" s="4"/>
      <c r="HB205" s="4"/>
      <c r="HC205" s="4"/>
      <c r="HD205" s="4"/>
      <c r="HE205" s="4"/>
      <c r="HF205" s="4"/>
      <c r="HG205" s="4"/>
      <c r="HH205" s="4"/>
      <c r="HI205" s="4"/>
      <c r="HJ205" s="4"/>
      <c r="HK205" s="4"/>
      <c r="HL205" s="4"/>
      <c r="HM205" s="4"/>
      <c r="HN205" s="4"/>
      <c r="HO205" s="4"/>
      <c r="HP205" s="4"/>
      <c r="HQ205" s="4"/>
      <c r="HR205" s="4"/>
      <c r="HS205" s="4"/>
      <c r="HT205" s="4"/>
      <c r="HU205" s="4"/>
      <c r="HV205" s="4"/>
      <c r="HW205" s="4"/>
      <c r="HX205" s="4"/>
      <c r="HY205" s="4"/>
      <c r="HZ205" s="4"/>
      <c r="IA205" s="4"/>
      <c r="IB205" s="4"/>
      <c r="IC205" s="4"/>
      <c r="ID205" s="4"/>
      <c r="IE205" s="4"/>
      <c r="IF205" s="4"/>
      <c r="IG205" s="4"/>
      <c r="IH205" s="4"/>
      <c r="II205" s="4"/>
      <c r="IJ205" s="4"/>
      <c r="IK205" s="4"/>
      <c r="IL205" s="4"/>
      <c r="IM205" s="4"/>
      <c r="IN205" s="4"/>
      <c r="IO205" s="4"/>
      <c r="IP205" s="4"/>
      <c r="IQ205" s="4"/>
      <c r="IR205" s="4"/>
    </row>
    <row r="206" spans="1:252" ht="12" customHeight="1" x14ac:dyDescent="0.6">
      <c r="B206" s="4" t="s">
        <v>52</v>
      </c>
      <c r="D206" s="138">
        <f>D170</f>
        <v>0</v>
      </c>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c r="DF206" s="4"/>
      <c r="DG206" s="4"/>
      <c r="DH206" s="4"/>
      <c r="DI206" s="4"/>
      <c r="DJ206" s="4"/>
      <c r="DK206" s="4"/>
      <c r="DL206" s="4"/>
      <c r="DM206" s="4"/>
      <c r="DN206" s="4"/>
      <c r="DO206" s="4"/>
      <c r="DP206" s="4"/>
      <c r="DQ206" s="4"/>
      <c r="DR206" s="4"/>
      <c r="DS206" s="4"/>
      <c r="DT206" s="4"/>
      <c r="DU206" s="4"/>
      <c r="DV206" s="4"/>
      <c r="DW206" s="4"/>
      <c r="DX206" s="4"/>
      <c r="DY206" s="4"/>
      <c r="DZ206" s="4"/>
      <c r="EA206" s="4"/>
      <c r="EB206" s="4"/>
      <c r="EC206" s="4"/>
      <c r="ED206" s="4"/>
      <c r="EE206" s="4"/>
      <c r="EF206" s="4"/>
      <c r="EG206" s="4"/>
      <c r="EH206" s="4"/>
      <c r="EI206" s="4"/>
      <c r="EJ206" s="4"/>
      <c r="EK206" s="4"/>
      <c r="EL206" s="4"/>
      <c r="EM206" s="4"/>
      <c r="EN206" s="4"/>
      <c r="EO206" s="4"/>
      <c r="EP206" s="4"/>
      <c r="EQ206" s="4"/>
      <c r="ER206" s="4"/>
      <c r="ES206" s="4"/>
      <c r="ET206" s="4"/>
      <c r="EU206" s="4"/>
      <c r="EV206" s="4"/>
      <c r="EW206" s="4"/>
      <c r="EX206" s="4"/>
      <c r="EY206" s="4"/>
      <c r="EZ206" s="4"/>
      <c r="FA206" s="4"/>
      <c r="FB206" s="4"/>
      <c r="FC206" s="4"/>
      <c r="FD206" s="4"/>
      <c r="FE206" s="4"/>
      <c r="FF206" s="4"/>
      <c r="FG206" s="4"/>
      <c r="FH206" s="4"/>
      <c r="FI206" s="4"/>
      <c r="FJ206" s="4"/>
      <c r="FK206" s="4"/>
      <c r="FL206" s="4"/>
      <c r="FM206" s="4"/>
      <c r="FN206" s="4"/>
      <c r="FO206" s="4"/>
      <c r="FP206" s="4"/>
      <c r="FQ206" s="4"/>
      <c r="FR206" s="4"/>
      <c r="FS206" s="4"/>
      <c r="FT206" s="4"/>
      <c r="FU206" s="4"/>
      <c r="FV206" s="4"/>
      <c r="FW206" s="4"/>
      <c r="FX206" s="4"/>
      <c r="FY206" s="4"/>
      <c r="FZ206" s="4"/>
      <c r="GA206" s="4"/>
      <c r="GB206" s="4"/>
      <c r="GC206" s="4"/>
      <c r="GD206" s="4"/>
      <c r="GE206" s="4"/>
      <c r="GF206" s="4"/>
      <c r="GG206" s="4"/>
      <c r="GH206" s="4"/>
      <c r="GI206" s="4"/>
      <c r="GJ206" s="4"/>
      <c r="GK206" s="4"/>
      <c r="GL206" s="4"/>
      <c r="GM206" s="4"/>
      <c r="GN206" s="4"/>
      <c r="GO206" s="4"/>
      <c r="GP206" s="4"/>
      <c r="GQ206" s="4"/>
      <c r="GR206" s="4"/>
      <c r="GS206" s="4"/>
      <c r="GT206" s="4"/>
      <c r="GU206" s="4"/>
      <c r="GV206" s="4"/>
      <c r="GW206" s="4"/>
      <c r="GX206" s="4"/>
      <c r="GY206" s="4"/>
      <c r="GZ206" s="4"/>
      <c r="HA206" s="4"/>
      <c r="HB206" s="4"/>
      <c r="HC206" s="4"/>
      <c r="HD206" s="4"/>
      <c r="HE206" s="4"/>
      <c r="HF206" s="4"/>
      <c r="HG206" s="4"/>
      <c r="HH206" s="4"/>
      <c r="HI206" s="4"/>
      <c r="HJ206" s="4"/>
      <c r="HK206" s="4"/>
      <c r="HL206" s="4"/>
      <c r="HM206" s="4"/>
      <c r="HN206" s="4"/>
      <c r="HO206" s="4"/>
      <c r="HP206" s="4"/>
      <c r="HQ206" s="4"/>
      <c r="HR206" s="4"/>
      <c r="HS206" s="4"/>
      <c r="HT206" s="4"/>
      <c r="HU206" s="4"/>
      <c r="HV206" s="4"/>
      <c r="HW206" s="4"/>
      <c r="HX206" s="4"/>
      <c r="HY206" s="4"/>
      <c r="HZ206" s="4"/>
      <c r="IA206" s="4"/>
      <c r="IB206" s="4"/>
      <c r="IC206" s="4"/>
      <c r="ID206" s="4"/>
      <c r="IE206" s="4"/>
      <c r="IF206" s="4"/>
      <c r="IG206" s="4"/>
      <c r="IH206" s="4"/>
      <c r="II206" s="4"/>
      <c r="IJ206" s="4"/>
      <c r="IK206" s="4"/>
      <c r="IL206" s="4"/>
      <c r="IM206" s="4"/>
      <c r="IN206" s="4"/>
      <c r="IO206" s="4"/>
      <c r="IP206" s="4"/>
      <c r="IQ206" s="4"/>
      <c r="IR206" s="4"/>
    </row>
    <row r="207" spans="1:252" ht="12" customHeight="1" x14ac:dyDescent="0.6">
      <c r="B207" s="4" t="s">
        <v>60</v>
      </c>
      <c r="D207" s="138">
        <f>SUM(D168:D176)-D170</f>
        <v>0</v>
      </c>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c r="DF207" s="4"/>
      <c r="DG207" s="4"/>
      <c r="DH207" s="4"/>
      <c r="DI207" s="4"/>
      <c r="DJ207" s="4"/>
      <c r="DK207" s="4"/>
      <c r="DL207" s="4"/>
      <c r="DM207" s="4"/>
      <c r="DN207" s="4"/>
      <c r="DO207" s="4"/>
      <c r="DP207" s="4"/>
      <c r="DQ207" s="4"/>
      <c r="DR207" s="4"/>
      <c r="DS207" s="4"/>
      <c r="DT207" s="4"/>
      <c r="DU207" s="4"/>
      <c r="DV207" s="4"/>
      <c r="DW207" s="4"/>
      <c r="DX207" s="4"/>
      <c r="DY207" s="4"/>
      <c r="DZ207" s="4"/>
      <c r="EA207" s="4"/>
      <c r="EB207" s="4"/>
      <c r="EC207" s="4"/>
      <c r="ED207" s="4"/>
      <c r="EE207" s="4"/>
      <c r="EF207" s="4"/>
      <c r="EG207" s="4"/>
      <c r="EH207" s="4"/>
      <c r="EI207" s="4"/>
      <c r="EJ207" s="4"/>
      <c r="EK207" s="4"/>
      <c r="EL207" s="4"/>
      <c r="EM207" s="4"/>
      <c r="EN207" s="4"/>
      <c r="EO207" s="4"/>
      <c r="EP207" s="4"/>
      <c r="EQ207" s="4"/>
      <c r="ER207" s="4"/>
      <c r="ES207" s="4"/>
      <c r="ET207" s="4"/>
      <c r="EU207" s="4"/>
      <c r="EV207" s="4"/>
      <c r="EW207" s="4"/>
      <c r="EX207" s="4"/>
      <c r="EY207" s="4"/>
      <c r="EZ207" s="4"/>
      <c r="FA207" s="4"/>
      <c r="FB207" s="4"/>
      <c r="FC207" s="4"/>
      <c r="FD207" s="4"/>
      <c r="FE207" s="4"/>
      <c r="FF207" s="4"/>
      <c r="FG207" s="4"/>
      <c r="FH207" s="4"/>
      <c r="FI207" s="4"/>
      <c r="FJ207" s="4"/>
      <c r="FK207" s="4"/>
      <c r="FL207" s="4"/>
      <c r="FM207" s="4"/>
      <c r="FN207" s="4"/>
      <c r="FO207" s="4"/>
      <c r="FP207" s="4"/>
      <c r="FQ207" s="4"/>
      <c r="FR207" s="4"/>
      <c r="FS207" s="4"/>
      <c r="FT207" s="4"/>
      <c r="FU207" s="4"/>
      <c r="FV207" s="4"/>
      <c r="FW207" s="4"/>
      <c r="FX207" s="4"/>
      <c r="FY207" s="4"/>
      <c r="FZ207" s="4"/>
      <c r="GA207" s="4"/>
      <c r="GB207" s="4"/>
      <c r="GC207" s="4"/>
      <c r="GD207" s="4"/>
      <c r="GE207" s="4"/>
      <c r="GF207" s="4"/>
      <c r="GG207" s="4"/>
      <c r="GH207" s="4"/>
      <c r="GI207" s="4"/>
      <c r="GJ207" s="4"/>
      <c r="GK207" s="4"/>
      <c r="GL207" s="4"/>
      <c r="GM207" s="4"/>
      <c r="GN207" s="4"/>
      <c r="GO207" s="4"/>
      <c r="GP207" s="4"/>
      <c r="GQ207" s="4"/>
      <c r="GR207" s="4"/>
      <c r="GS207" s="4"/>
      <c r="GT207" s="4"/>
      <c r="GU207" s="4"/>
      <c r="GV207" s="4"/>
      <c r="GW207" s="4"/>
      <c r="GX207" s="4"/>
      <c r="GY207" s="4"/>
      <c r="GZ207" s="4"/>
      <c r="HA207" s="4"/>
      <c r="HB207" s="4"/>
      <c r="HC207" s="4"/>
      <c r="HD207" s="4"/>
      <c r="HE207" s="4"/>
      <c r="HF207" s="4"/>
      <c r="HG207" s="4"/>
      <c r="HH207" s="4"/>
      <c r="HI207" s="4"/>
      <c r="HJ207" s="4"/>
      <c r="HK207" s="4"/>
      <c r="HL207" s="4"/>
      <c r="HM207" s="4"/>
      <c r="HN207" s="4"/>
      <c r="HO207" s="4"/>
      <c r="HP207" s="4"/>
      <c r="HQ207" s="4"/>
      <c r="HR207" s="4"/>
      <c r="HS207" s="4"/>
      <c r="HT207" s="4"/>
      <c r="HU207" s="4"/>
      <c r="HV207" s="4"/>
      <c r="HW207" s="4"/>
      <c r="HX207" s="4"/>
      <c r="HY207" s="4"/>
      <c r="HZ207" s="4"/>
      <c r="IA207" s="4"/>
      <c r="IB207" s="4"/>
      <c r="IC207" s="4"/>
      <c r="ID207" s="4"/>
      <c r="IE207" s="4"/>
      <c r="IF207" s="4"/>
      <c r="IG207" s="4"/>
      <c r="IH207" s="4"/>
      <c r="II207" s="4"/>
      <c r="IJ207" s="4"/>
      <c r="IK207" s="4"/>
      <c r="IL207" s="4"/>
      <c r="IM207" s="4"/>
      <c r="IN207" s="4"/>
      <c r="IO207" s="4"/>
      <c r="IP207" s="4"/>
      <c r="IQ207" s="4"/>
      <c r="IR207" s="4"/>
    </row>
    <row r="208" spans="1:252" ht="12" customHeight="1" x14ac:dyDescent="0.6">
      <c r="B208" s="4" t="s">
        <v>58</v>
      </c>
      <c r="D208" s="138">
        <f>SUM(D177:D178)</f>
        <v>0</v>
      </c>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c r="DF208" s="4"/>
      <c r="DG208" s="4"/>
      <c r="DH208" s="4"/>
      <c r="DI208" s="4"/>
      <c r="DJ208" s="4"/>
      <c r="DK208" s="4"/>
      <c r="DL208" s="4"/>
      <c r="DM208" s="4"/>
      <c r="DN208" s="4"/>
      <c r="DO208" s="4"/>
      <c r="DP208" s="4"/>
      <c r="DQ208" s="4"/>
      <c r="DR208" s="4"/>
      <c r="DS208" s="4"/>
      <c r="DT208" s="4"/>
      <c r="DU208" s="4"/>
      <c r="DV208" s="4"/>
      <c r="DW208" s="4"/>
      <c r="DX208" s="4"/>
      <c r="DY208" s="4"/>
      <c r="DZ208" s="4"/>
      <c r="EA208" s="4"/>
      <c r="EB208" s="4"/>
      <c r="EC208" s="4"/>
      <c r="ED208" s="4"/>
      <c r="EE208" s="4"/>
      <c r="EF208" s="4"/>
      <c r="EG208" s="4"/>
      <c r="EH208" s="4"/>
      <c r="EI208" s="4"/>
      <c r="EJ208" s="4"/>
      <c r="EK208" s="4"/>
      <c r="EL208" s="4"/>
      <c r="EM208" s="4"/>
      <c r="EN208" s="4"/>
      <c r="EO208" s="4"/>
      <c r="EP208" s="4"/>
      <c r="EQ208" s="4"/>
      <c r="ER208" s="4"/>
      <c r="ES208" s="4"/>
      <c r="ET208" s="4"/>
      <c r="EU208" s="4"/>
      <c r="EV208" s="4"/>
      <c r="EW208" s="4"/>
      <c r="EX208" s="4"/>
      <c r="EY208" s="4"/>
      <c r="EZ208" s="4"/>
      <c r="FA208" s="4"/>
      <c r="FB208" s="4"/>
      <c r="FC208" s="4"/>
      <c r="FD208" s="4"/>
      <c r="FE208" s="4"/>
      <c r="FF208" s="4"/>
      <c r="FG208" s="4"/>
      <c r="FH208" s="4"/>
      <c r="FI208" s="4"/>
      <c r="FJ208" s="4"/>
      <c r="FK208" s="4"/>
      <c r="FL208" s="4"/>
      <c r="FM208" s="4"/>
      <c r="FN208" s="4"/>
      <c r="FO208" s="4"/>
      <c r="FP208" s="4"/>
      <c r="FQ208" s="4"/>
      <c r="FR208" s="4"/>
      <c r="FS208" s="4"/>
      <c r="FT208" s="4"/>
      <c r="FU208" s="4"/>
      <c r="FV208" s="4"/>
      <c r="FW208" s="4"/>
      <c r="FX208" s="4"/>
      <c r="FY208" s="4"/>
      <c r="FZ208" s="4"/>
      <c r="GA208" s="4"/>
      <c r="GB208" s="4"/>
      <c r="GC208" s="4"/>
      <c r="GD208" s="4"/>
      <c r="GE208" s="4"/>
      <c r="GF208" s="4"/>
      <c r="GG208" s="4"/>
      <c r="GH208" s="4"/>
      <c r="GI208" s="4"/>
      <c r="GJ208" s="4"/>
      <c r="GK208" s="4"/>
      <c r="GL208" s="4"/>
      <c r="GM208" s="4"/>
      <c r="GN208" s="4"/>
      <c r="GO208" s="4"/>
      <c r="GP208" s="4"/>
      <c r="GQ208" s="4"/>
      <c r="GR208" s="4"/>
      <c r="GS208" s="4"/>
      <c r="GT208" s="4"/>
      <c r="GU208" s="4"/>
      <c r="GV208" s="4"/>
      <c r="GW208" s="4"/>
      <c r="GX208" s="4"/>
      <c r="GY208" s="4"/>
      <c r="GZ208" s="4"/>
      <c r="HA208" s="4"/>
      <c r="HB208" s="4"/>
      <c r="HC208" s="4"/>
      <c r="HD208" s="4"/>
      <c r="HE208" s="4"/>
      <c r="HF208" s="4"/>
      <c r="HG208" s="4"/>
      <c r="HH208" s="4"/>
      <c r="HI208" s="4"/>
      <c r="HJ208" s="4"/>
      <c r="HK208" s="4"/>
      <c r="HL208" s="4"/>
      <c r="HM208" s="4"/>
      <c r="HN208" s="4"/>
      <c r="HO208" s="4"/>
      <c r="HP208" s="4"/>
      <c r="HQ208" s="4"/>
      <c r="HR208" s="4"/>
      <c r="HS208" s="4"/>
      <c r="HT208" s="4"/>
      <c r="HU208" s="4"/>
      <c r="HV208" s="4"/>
      <c r="HW208" s="4"/>
      <c r="HX208" s="4"/>
      <c r="HY208" s="4"/>
      <c r="HZ208" s="4"/>
      <c r="IA208" s="4"/>
      <c r="IB208" s="4"/>
      <c r="IC208" s="4"/>
      <c r="ID208" s="4"/>
      <c r="IE208" s="4"/>
      <c r="IF208" s="4"/>
      <c r="IG208" s="4"/>
      <c r="IH208" s="4"/>
      <c r="II208" s="4"/>
      <c r="IJ208" s="4"/>
      <c r="IK208" s="4"/>
      <c r="IL208" s="4"/>
      <c r="IM208" s="4"/>
      <c r="IN208" s="4"/>
      <c r="IO208" s="4"/>
      <c r="IP208" s="4"/>
      <c r="IQ208" s="4"/>
      <c r="IR208" s="4"/>
    </row>
    <row r="209" spans="2:252" ht="12" customHeight="1" x14ac:dyDescent="0.6">
      <c r="B209" s="4" t="s">
        <v>53</v>
      </c>
      <c r="D209" s="139">
        <f>D179+D180</f>
        <v>0</v>
      </c>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EV209" s="4"/>
      <c r="EW209" s="4"/>
      <c r="EX209" s="4"/>
      <c r="EY209" s="4"/>
      <c r="EZ209" s="4"/>
      <c r="FA209" s="4"/>
      <c r="FB209" s="4"/>
      <c r="FC209" s="4"/>
      <c r="FD209" s="4"/>
      <c r="FE209" s="4"/>
      <c r="FF209" s="4"/>
      <c r="FG209" s="4"/>
      <c r="FH209" s="4"/>
      <c r="FI209" s="4"/>
      <c r="FJ209" s="4"/>
      <c r="FK209" s="4"/>
      <c r="FL209" s="4"/>
      <c r="FM209" s="4"/>
      <c r="FN209" s="4"/>
      <c r="FO209" s="4"/>
      <c r="FP209" s="4"/>
      <c r="FQ209" s="4"/>
      <c r="FR209" s="4"/>
      <c r="FS209" s="4"/>
      <c r="FT209" s="4"/>
      <c r="FU209" s="4"/>
      <c r="FV209" s="4"/>
      <c r="FW209" s="4"/>
      <c r="FX209" s="4"/>
      <c r="FY209" s="4"/>
      <c r="FZ209" s="4"/>
      <c r="GA209" s="4"/>
      <c r="GB209" s="4"/>
      <c r="GC209" s="4"/>
      <c r="GD209" s="4"/>
      <c r="GE209" s="4"/>
      <c r="GF209" s="4"/>
      <c r="GG209" s="4"/>
      <c r="GH209" s="4"/>
      <c r="GI209" s="4"/>
      <c r="GJ209" s="4"/>
      <c r="GK209" s="4"/>
      <c r="GL209" s="4"/>
      <c r="GM209" s="4"/>
      <c r="GN209" s="4"/>
      <c r="GO209" s="4"/>
      <c r="GP209" s="4"/>
      <c r="GQ209" s="4"/>
      <c r="GR209" s="4"/>
      <c r="GS209" s="4"/>
      <c r="GT209" s="4"/>
      <c r="GU209" s="4"/>
      <c r="GV209" s="4"/>
      <c r="GW209" s="4"/>
      <c r="GX209" s="4"/>
      <c r="GY209" s="4"/>
      <c r="GZ209" s="4"/>
      <c r="HA209" s="4"/>
      <c r="HB209" s="4"/>
      <c r="HC209" s="4"/>
      <c r="HD209" s="4"/>
      <c r="HE209" s="4"/>
      <c r="HF209" s="4"/>
      <c r="HG209" s="4"/>
      <c r="HH209" s="4"/>
      <c r="HI209" s="4"/>
      <c r="HJ209" s="4"/>
      <c r="HK209" s="4"/>
      <c r="HL209" s="4"/>
      <c r="HM209" s="4"/>
      <c r="HN209" s="4"/>
      <c r="HO209" s="4"/>
      <c r="HP209" s="4"/>
      <c r="HQ209" s="4"/>
      <c r="HR209" s="4"/>
      <c r="HS209" s="4"/>
      <c r="HT209" s="4"/>
      <c r="HU209" s="4"/>
      <c r="HV209" s="4"/>
      <c r="HW209" s="4"/>
      <c r="HX209" s="4"/>
      <c r="HY209" s="4"/>
      <c r="HZ209" s="4"/>
      <c r="IA209" s="4"/>
      <c r="IB209" s="4"/>
      <c r="IC209" s="4"/>
      <c r="ID209" s="4"/>
      <c r="IE209" s="4"/>
      <c r="IF209" s="4"/>
      <c r="IG209" s="4"/>
      <c r="IH209" s="4"/>
      <c r="II209" s="4"/>
      <c r="IJ209" s="4"/>
      <c r="IK209" s="4"/>
      <c r="IL209" s="4"/>
      <c r="IM209" s="4"/>
      <c r="IN209" s="4"/>
      <c r="IO209" s="4"/>
      <c r="IP209" s="4"/>
      <c r="IQ209" s="4"/>
      <c r="IR209" s="4"/>
    </row>
    <row r="210" spans="2:252" ht="12" customHeight="1" x14ac:dyDescent="0.6">
      <c r="B210" s="4" t="s">
        <v>33</v>
      </c>
      <c r="D210" s="138">
        <f>D190</f>
        <v>0</v>
      </c>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c r="DF210" s="4"/>
      <c r="DG210" s="4"/>
      <c r="DH210" s="4"/>
      <c r="DI210" s="4"/>
      <c r="DJ210" s="4"/>
      <c r="DK210" s="4"/>
      <c r="DL210" s="4"/>
      <c r="DM210" s="4"/>
      <c r="DN210" s="4"/>
      <c r="DO210" s="4"/>
      <c r="DP210" s="4"/>
      <c r="DQ210" s="4"/>
      <c r="DR210" s="4"/>
      <c r="DS210" s="4"/>
      <c r="DT210" s="4"/>
      <c r="DU210" s="4"/>
      <c r="DV210" s="4"/>
      <c r="DW210" s="4"/>
      <c r="DX210" s="4"/>
      <c r="DY210" s="4"/>
      <c r="DZ210" s="4"/>
      <c r="EA210" s="4"/>
      <c r="EB210" s="4"/>
      <c r="EC210" s="4"/>
      <c r="ED210" s="4"/>
      <c r="EE210" s="4"/>
      <c r="EF210" s="4"/>
      <c r="EG210" s="4"/>
      <c r="EH210" s="4"/>
      <c r="EI210" s="4"/>
      <c r="EJ210" s="4"/>
      <c r="EK210" s="4"/>
      <c r="EL210" s="4"/>
      <c r="EM210" s="4"/>
      <c r="EN210" s="4"/>
      <c r="EO210" s="4"/>
      <c r="EP210" s="4"/>
      <c r="EQ210" s="4"/>
      <c r="ER210" s="4"/>
      <c r="ES210" s="4"/>
      <c r="ET210" s="4"/>
      <c r="EU210" s="4"/>
      <c r="EV210" s="4"/>
      <c r="EW210" s="4"/>
      <c r="EX210" s="4"/>
      <c r="EY210" s="4"/>
      <c r="EZ210" s="4"/>
      <c r="FA210" s="4"/>
      <c r="FB210" s="4"/>
      <c r="FC210" s="4"/>
      <c r="FD210" s="4"/>
      <c r="FE210" s="4"/>
      <c r="FF210" s="4"/>
      <c r="FG210" s="4"/>
      <c r="FH210" s="4"/>
      <c r="FI210" s="4"/>
      <c r="FJ210" s="4"/>
      <c r="FK210" s="4"/>
      <c r="FL210" s="4"/>
      <c r="FM210" s="4"/>
      <c r="FN210" s="4"/>
      <c r="FO210" s="4"/>
      <c r="FP210" s="4"/>
      <c r="FQ210" s="4"/>
      <c r="FR210" s="4"/>
      <c r="FS210" s="4"/>
      <c r="FT210" s="4"/>
      <c r="FU210" s="4"/>
      <c r="FV210" s="4"/>
      <c r="FW210" s="4"/>
      <c r="FX210" s="4"/>
      <c r="FY210" s="4"/>
      <c r="FZ210" s="4"/>
      <c r="GA210" s="4"/>
      <c r="GB210" s="4"/>
      <c r="GC210" s="4"/>
      <c r="GD210" s="4"/>
      <c r="GE210" s="4"/>
      <c r="GF210" s="4"/>
      <c r="GG210" s="4"/>
      <c r="GH210" s="4"/>
      <c r="GI210" s="4"/>
      <c r="GJ210" s="4"/>
      <c r="GK210" s="4"/>
      <c r="GL210" s="4"/>
      <c r="GM210" s="4"/>
      <c r="GN210" s="4"/>
      <c r="GO210" s="4"/>
      <c r="GP210" s="4"/>
      <c r="GQ210" s="4"/>
      <c r="GR210" s="4"/>
      <c r="GS210" s="4"/>
      <c r="GT210" s="4"/>
      <c r="GU210" s="4"/>
      <c r="GV210" s="4"/>
      <c r="GW210" s="4"/>
      <c r="GX210" s="4"/>
      <c r="GY210" s="4"/>
      <c r="GZ210" s="4"/>
      <c r="HA210" s="4"/>
      <c r="HB210" s="4"/>
      <c r="HC210" s="4"/>
      <c r="HD210" s="4"/>
      <c r="HE210" s="4"/>
      <c r="HF210" s="4"/>
      <c r="HG210" s="4"/>
      <c r="HH210" s="4"/>
      <c r="HI210" s="4"/>
      <c r="HJ210" s="4"/>
      <c r="HK210" s="4"/>
      <c r="HL210" s="4"/>
      <c r="HM210" s="4"/>
      <c r="HN210" s="4"/>
      <c r="HO210" s="4"/>
      <c r="HP210" s="4"/>
      <c r="HQ210" s="4"/>
      <c r="HR210" s="4"/>
      <c r="HS210" s="4"/>
      <c r="HT210" s="4"/>
      <c r="HU210" s="4"/>
      <c r="HV210" s="4"/>
      <c r="HW210" s="4"/>
      <c r="HX210" s="4"/>
      <c r="HY210" s="4"/>
      <c r="HZ210" s="4"/>
      <c r="IA210" s="4"/>
      <c r="IB210" s="4"/>
      <c r="IC210" s="4"/>
      <c r="ID210" s="4"/>
      <c r="IE210" s="4"/>
      <c r="IF210" s="4"/>
      <c r="IG210" s="4"/>
      <c r="IH210" s="4"/>
      <c r="II210" s="4"/>
      <c r="IJ210" s="4"/>
      <c r="IK210" s="4"/>
      <c r="IL210" s="4"/>
      <c r="IM210" s="4"/>
      <c r="IN210" s="4"/>
      <c r="IO210" s="4"/>
      <c r="IP210" s="4"/>
      <c r="IQ210" s="4"/>
      <c r="IR210" s="4"/>
    </row>
    <row r="211" spans="2:252" ht="12" customHeight="1" x14ac:dyDescent="0.6">
      <c r="B211" s="4" t="s">
        <v>18</v>
      </c>
      <c r="D211" s="138">
        <f>D198</f>
        <v>0</v>
      </c>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c r="DF211" s="4"/>
      <c r="DG211" s="4"/>
      <c r="DH211" s="4"/>
      <c r="DI211" s="4"/>
      <c r="DJ211" s="4"/>
      <c r="DK211" s="4"/>
      <c r="DL211" s="4"/>
      <c r="DM211" s="4"/>
      <c r="DN211" s="4"/>
      <c r="DO211" s="4"/>
      <c r="DP211" s="4"/>
      <c r="DQ211" s="4"/>
      <c r="DR211" s="4"/>
      <c r="DS211" s="4"/>
      <c r="DT211" s="4"/>
      <c r="DU211" s="4"/>
      <c r="DV211" s="4"/>
      <c r="DW211" s="4"/>
      <c r="DX211" s="4"/>
      <c r="DY211" s="4"/>
      <c r="DZ211" s="4"/>
      <c r="EA211" s="4"/>
      <c r="EB211" s="4"/>
      <c r="EC211" s="4"/>
      <c r="ED211" s="4"/>
      <c r="EE211" s="4"/>
      <c r="EF211" s="4"/>
      <c r="EG211" s="4"/>
      <c r="EH211" s="4"/>
      <c r="EI211" s="4"/>
      <c r="EJ211" s="4"/>
      <c r="EK211" s="4"/>
      <c r="EL211" s="4"/>
      <c r="EM211" s="4"/>
      <c r="EN211" s="4"/>
      <c r="EO211" s="4"/>
      <c r="EP211" s="4"/>
      <c r="EQ211" s="4"/>
      <c r="ER211" s="4"/>
      <c r="ES211" s="4"/>
      <c r="ET211" s="4"/>
      <c r="EU211" s="4"/>
      <c r="EV211" s="4"/>
      <c r="EW211" s="4"/>
      <c r="EX211" s="4"/>
      <c r="EY211" s="4"/>
      <c r="EZ211" s="4"/>
      <c r="FA211" s="4"/>
      <c r="FB211" s="4"/>
      <c r="FC211" s="4"/>
      <c r="FD211" s="4"/>
      <c r="FE211" s="4"/>
      <c r="FF211" s="4"/>
      <c r="FG211" s="4"/>
      <c r="FH211" s="4"/>
      <c r="FI211" s="4"/>
      <c r="FJ211" s="4"/>
      <c r="FK211" s="4"/>
      <c r="FL211" s="4"/>
      <c r="FM211" s="4"/>
      <c r="FN211" s="4"/>
      <c r="FO211" s="4"/>
      <c r="FP211" s="4"/>
      <c r="FQ211" s="4"/>
      <c r="FR211" s="4"/>
      <c r="FS211" s="4"/>
      <c r="FT211" s="4"/>
      <c r="FU211" s="4"/>
      <c r="FV211" s="4"/>
      <c r="FW211" s="4"/>
      <c r="FX211" s="4"/>
      <c r="FY211" s="4"/>
      <c r="FZ211" s="4"/>
      <c r="GA211" s="4"/>
      <c r="GB211" s="4"/>
      <c r="GC211" s="4"/>
      <c r="GD211" s="4"/>
      <c r="GE211" s="4"/>
      <c r="GF211" s="4"/>
      <c r="GG211" s="4"/>
      <c r="GH211" s="4"/>
      <c r="GI211" s="4"/>
      <c r="GJ211" s="4"/>
      <c r="GK211" s="4"/>
      <c r="GL211" s="4"/>
      <c r="GM211" s="4"/>
      <c r="GN211" s="4"/>
      <c r="GO211" s="4"/>
      <c r="GP211" s="4"/>
      <c r="GQ211" s="4"/>
      <c r="GR211" s="4"/>
      <c r="GS211" s="4"/>
      <c r="GT211" s="4"/>
      <c r="GU211" s="4"/>
      <c r="GV211" s="4"/>
      <c r="GW211" s="4"/>
      <c r="GX211" s="4"/>
      <c r="GY211" s="4"/>
      <c r="GZ211" s="4"/>
      <c r="HA211" s="4"/>
      <c r="HB211" s="4"/>
      <c r="HC211" s="4"/>
      <c r="HD211" s="4"/>
      <c r="HE211" s="4"/>
      <c r="HF211" s="4"/>
      <c r="HG211" s="4"/>
      <c r="HH211" s="4"/>
      <c r="HI211" s="4"/>
      <c r="HJ211" s="4"/>
      <c r="HK211" s="4"/>
      <c r="HL211" s="4"/>
      <c r="HM211" s="4"/>
      <c r="HN211" s="4"/>
      <c r="HO211" s="4"/>
      <c r="HP211" s="4"/>
      <c r="HQ211" s="4"/>
      <c r="HR211" s="4"/>
      <c r="HS211" s="4"/>
      <c r="HT211" s="4"/>
      <c r="HU211" s="4"/>
      <c r="HV211" s="4"/>
      <c r="HW211" s="4"/>
      <c r="HX211" s="4"/>
      <c r="HY211" s="4"/>
      <c r="HZ211" s="4"/>
      <c r="IA211" s="4"/>
      <c r="IB211" s="4"/>
      <c r="IC211" s="4"/>
      <c r="ID211" s="4"/>
      <c r="IE211" s="4"/>
      <c r="IF211" s="4"/>
      <c r="IG211" s="4"/>
      <c r="IH211" s="4"/>
      <c r="II211" s="4"/>
      <c r="IJ211" s="4"/>
      <c r="IK211" s="4"/>
      <c r="IL211" s="4"/>
      <c r="IM211" s="4"/>
      <c r="IN211" s="4"/>
      <c r="IO211" s="4"/>
      <c r="IP211" s="4"/>
      <c r="IQ211" s="4"/>
      <c r="IR211" s="4"/>
    </row>
    <row r="212" spans="2:252" ht="12" customHeight="1" x14ac:dyDescent="0.6">
      <c r="B212" s="4" t="s">
        <v>34</v>
      </c>
      <c r="D212" s="138">
        <f>D199+D200</f>
        <v>0</v>
      </c>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c r="DF212" s="4"/>
      <c r="DG212" s="4"/>
      <c r="DH212" s="4"/>
      <c r="DI212" s="4"/>
      <c r="DJ212" s="4"/>
      <c r="DK212" s="4"/>
      <c r="DL212" s="4"/>
      <c r="DM212" s="4"/>
      <c r="DN212" s="4"/>
      <c r="DO212" s="4"/>
      <c r="DP212" s="4"/>
      <c r="DQ212" s="4"/>
      <c r="DR212" s="4"/>
      <c r="DS212" s="4"/>
      <c r="DT212" s="4"/>
      <c r="DU212" s="4"/>
      <c r="DV212" s="4"/>
      <c r="DW212" s="4"/>
      <c r="DX212" s="4"/>
      <c r="DY212" s="4"/>
      <c r="DZ212" s="4"/>
      <c r="EA212" s="4"/>
      <c r="EB212" s="4"/>
      <c r="EC212" s="4"/>
      <c r="ED212" s="4"/>
      <c r="EE212" s="4"/>
      <c r="EF212" s="4"/>
      <c r="EG212" s="4"/>
      <c r="EH212" s="4"/>
      <c r="EI212" s="4"/>
      <c r="EJ212" s="4"/>
      <c r="EK212" s="4"/>
      <c r="EL212" s="4"/>
      <c r="EM212" s="4"/>
      <c r="EN212" s="4"/>
      <c r="EO212" s="4"/>
      <c r="EP212" s="4"/>
      <c r="EQ212" s="4"/>
      <c r="ER212" s="4"/>
      <c r="ES212" s="4"/>
      <c r="ET212" s="4"/>
      <c r="EU212" s="4"/>
      <c r="EV212" s="4"/>
      <c r="EW212" s="4"/>
      <c r="EX212" s="4"/>
      <c r="EY212" s="4"/>
      <c r="EZ212" s="4"/>
      <c r="FA212" s="4"/>
      <c r="FB212" s="4"/>
      <c r="FC212" s="4"/>
      <c r="FD212" s="4"/>
      <c r="FE212" s="4"/>
      <c r="FF212" s="4"/>
      <c r="FG212" s="4"/>
      <c r="FH212" s="4"/>
      <c r="FI212" s="4"/>
      <c r="FJ212" s="4"/>
      <c r="FK212" s="4"/>
      <c r="FL212" s="4"/>
      <c r="FM212" s="4"/>
      <c r="FN212" s="4"/>
      <c r="FO212" s="4"/>
      <c r="FP212" s="4"/>
      <c r="FQ212" s="4"/>
      <c r="FR212" s="4"/>
      <c r="FS212" s="4"/>
      <c r="FT212" s="4"/>
      <c r="FU212" s="4"/>
      <c r="FV212" s="4"/>
      <c r="FW212" s="4"/>
      <c r="FX212" s="4"/>
      <c r="FY212" s="4"/>
      <c r="FZ212" s="4"/>
      <c r="GA212" s="4"/>
      <c r="GB212" s="4"/>
      <c r="GC212" s="4"/>
      <c r="GD212" s="4"/>
      <c r="GE212" s="4"/>
      <c r="GF212" s="4"/>
      <c r="GG212" s="4"/>
      <c r="GH212" s="4"/>
      <c r="GI212" s="4"/>
      <c r="GJ212" s="4"/>
      <c r="GK212" s="4"/>
      <c r="GL212" s="4"/>
      <c r="GM212" s="4"/>
      <c r="GN212" s="4"/>
      <c r="GO212" s="4"/>
      <c r="GP212" s="4"/>
      <c r="GQ212" s="4"/>
      <c r="GR212" s="4"/>
      <c r="GS212" s="4"/>
      <c r="GT212" s="4"/>
      <c r="GU212" s="4"/>
      <c r="GV212" s="4"/>
      <c r="GW212" s="4"/>
      <c r="GX212" s="4"/>
      <c r="GY212" s="4"/>
      <c r="GZ212" s="4"/>
      <c r="HA212" s="4"/>
      <c r="HB212" s="4"/>
      <c r="HC212" s="4"/>
      <c r="HD212" s="4"/>
      <c r="HE212" s="4"/>
      <c r="HF212" s="4"/>
      <c r="HG212" s="4"/>
      <c r="HH212" s="4"/>
      <c r="HI212" s="4"/>
      <c r="HJ212" s="4"/>
      <c r="HK212" s="4"/>
      <c r="HL212" s="4"/>
      <c r="HM212" s="4"/>
      <c r="HN212" s="4"/>
      <c r="HO212" s="4"/>
      <c r="HP212" s="4"/>
      <c r="HQ212" s="4"/>
      <c r="HR212" s="4"/>
      <c r="HS212" s="4"/>
      <c r="HT212" s="4"/>
      <c r="HU212" s="4"/>
      <c r="HV212" s="4"/>
      <c r="HW212" s="4"/>
      <c r="HX212" s="4"/>
      <c r="HY212" s="4"/>
      <c r="HZ212" s="4"/>
      <c r="IA212" s="4"/>
      <c r="IB212" s="4"/>
      <c r="IC212" s="4"/>
      <c r="ID212" s="4"/>
      <c r="IE212" s="4"/>
      <c r="IF212" s="4"/>
      <c r="IG212" s="4"/>
      <c r="IH212" s="4"/>
      <c r="II212" s="4"/>
      <c r="IJ212" s="4"/>
      <c r="IK212" s="4"/>
      <c r="IL212" s="4"/>
      <c r="IM212" s="4"/>
      <c r="IN212" s="4"/>
      <c r="IO212" s="4"/>
      <c r="IP212" s="4"/>
      <c r="IQ212" s="4"/>
      <c r="IR212" s="4"/>
    </row>
    <row r="213" spans="2:252" ht="12" customHeight="1" x14ac:dyDescent="0.6">
      <c r="B213" s="4" t="s">
        <v>35</v>
      </c>
      <c r="D213" s="138">
        <f>SUM(D206:D212)</f>
        <v>0</v>
      </c>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4"/>
      <c r="DH213" s="4"/>
      <c r="DI213" s="4"/>
      <c r="DJ213" s="4"/>
      <c r="DK213" s="4"/>
      <c r="DL213" s="4"/>
      <c r="DM213" s="4"/>
      <c r="DN213" s="4"/>
      <c r="DO213" s="4"/>
      <c r="DP213" s="4"/>
      <c r="DQ213" s="4"/>
      <c r="DR213" s="4"/>
      <c r="DS213" s="4"/>
      <c r="DT213" s="4"/>
      <c r="DU213" s="4"/>
      <c r="DV213" s="4"/>
      <c r="DW213" s="4"/>
      <c r="DX213" s="4"/>
      <c r="DY213" s="4"/>
      <c r="DZ213" s="4"/>
      <c r="EA213" s="4"/>
      <c r="EB213" s="4"/>
      <c r="EC213" s="4"/>
      <c r="ED213" s="4"/>
      <c r="EE213" s="4"/>
      <c r="EF213" s="4"/>
      <c r="EG213" s="4"/>
      <c r="EH213" s="4"/>
      <c r="EI213" s="4"/>
      <c r="EJ213" s="4"/>
      <c r="EK213" s="4"/>
      <c r="EL213" s="4"/>
      <c r="EM213" s="4"/>
      <c r="EN213" s="4"/>
      <c r="EO213" s="4"/>
      <c r="EP213" s="4"/>
      <c r="EQ213" s="4"/>
      <c r="ER213" s="4"/>
      <c r="ES213" s="4"/>
      <c r="ET213" s="4"/>
      <c r="EU213" s="4"/>
      <c r="EV213" s="4"/>
      <c r="EW213" s="4"/>
      <c r="EX213" s="4"/>
      <c r="EY213" s="4"/>
      <c r="EZ213" s="4"/>
      <c r="FA213" s="4"/>
      <c r="FB213" s="4"/>
      <c r="FC213" s="4"/>
      <c r="FD213" s="4"/>
      <c r="FE213" s="4"/>
      <c r="FF213" s="4"/>
      <c r="FG213" s="4"/>
      <c r="FH213" s="4"/>
      <c r="FI213" s="4"/>
      <c r="FJ213" s="4"/>
      <c r="FK213" s="4"/>
      <c r="FL213" s="4"/>
      <c r="FM213" s="4"/>
      <c r="FN213" s="4"/>
      <c r="FO213" s="4"/>
      <c r="FP213" s="4"/>
      <c r="FQ213" s="4"/>
      <c r="FR213" s="4"/>
      <c r="FS213" s="4"/>
      <c r="FT213" s="4"/>
      <c r="FU213" s="4"/>
      <c r="FV213" s="4"/>
      <c r="FW213" s="4"/>
      <c r="FX213" s="4"/>
      <c r="FY213" s="4"/>
      <c r="FZ213" s="4"/>
      <c r="GA213" s="4"/>
      <c r="GB213" s="4"/>
      <c r="GC213" s="4"/>
      <c r="GD213" s="4"/>
      <c r="GE213" s="4"/>
      <c r="GF213" s="4"/>
      <c r="GG213" s="4"/>
      <c r="GH213" s="4"/>
      <c r="GI213" s="4"/>
      <c r="GJ213" s="4"/>
      <c r="GK213" s="4"/>
      <c r="GL213" s="4"/>
      <c r="GM213" s="4"/>
      <c r="GN213" s="4"/>
      <c r="GO213" s="4"/>
      <c r="GP213" s="4"/>
      <c r="GQ213" s="4"/>
      <c r="GR213" s="4"/>
      <c r="GS213" s="4"/>
      <c r="GT213" s="4"/>
      <c r="GU213" s="4"/>
      <c r="GV213" s="4"/>
      <c r="GW213" s="4"/>
      <c r="GX213" s="4"/>
      <c r="GY213" s="4"/>
      <c r="GZ213" s="4"/>
      <c r="HA213" s="4"/>
      <c r="HB213" s="4"/>
      <c r="HC213" s="4"/>
      <c r="HD213" s="4"/>
      <c r="HE213" s="4"/>
      <c r="HF213" s="4"/>
      <c r="HG213" s="4"/>
      <c r="HH213" s="4"/>
      <c r="HI213" s="4"/>
      <c r="HJ213" s="4"/>
      <c r="HK213" s="4"/>
      <c r="HL213" s="4"/>
      <c r="HM213" s="4"/>
      <c r="HN213" s="4"/>
      <c r="HO213" s="4"/>
      <c r="HP213" s="4"/>
      <c r="HQ213" s="4"/>
      <c r="HR213" s="4"/>
      <c r="HS213" s="4"/>
      <c r="HT213" s="4"/>
      <c r="HU213" s="4"/>
      <c r="HV213" s="4"/>
      <c r="HW213" s="4"/>
      <c r="HX213" s="4"/>
      <c r="HY213" s="4"/>
      <c r="HZ213" s="4"/>
      <c r="IA213" s="4"/>
      <c r="IB213" s="4"/>
      <c r="IC213" s="4"/>
      <c r="ID213" s="4"/>
      <c r="IE213" s="4"/>
      <c r="IF213" s="4"/>
      <c r="IG213" s="4"/>
      <c r="IH213" s="4"/>
      <c r="II213" s="4"/>
      <c r="IJ213" s="4"/>
      <c r="IK213" s="4"/>
      <c r="IL213" s="4"/>
      <c r="IM213" s="4"/>
      <c r="IN213" s="4"/>
      <c r="IO213" s="4"/>
      <c r="IP213" s="4"/>
      <c r="IQ213" s="4"/>
      <c r="IR213" s="4"/>
    </row>
    <row r="214" spans="2:252" ht="18" customHeight="1" x14ac:dyDescent="0.6">
      <c r="B214" s="25" t="s">
        <v>37</v>
      </c>
      <c r="D214" s="140"/>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c r="DF214" s="4"/>
      <c r="DG214" s="4"/>
      <c r="DH214" s="4"/>
      <c r="DI214" s="4"/>
      <c r="DJ214" s="4"/>
      <c r="DK214" s="4"/>
      <c r="DL214" s="4"/>
      <c r="DM214" s="4"/>
      <c r="DN214" s="4"/>
      <c r="DO214" s="4"/>
      <c r="DP214" s="4"/>
      <c r="DQ214" s="4"/>
      <c r="DR214" s="4"/>
      <c r="DS214" s="4"/>
      <c r="DT214" s="4"/>
      <c r="DU214" s="4"/>
      <c r="DV214" s="4"/>
      <c r="DW214" s="4"/>
      <c r="DX214" s="4"/>
      <c r="DY214" s="4"/>
      <c r="DZ214" s="4"/>
      <c r="EA214" s="4"/>
      <c r="EB214" s="4"/>
      <c r="EC214" s="4"/>
      <c r="ED214" s="4"/>
      <c r="EE214" s="4"/>
      <c r="EF214" s="4"/>
      <c r="EG214" s="4"/>
      <c r="EH214" s="4"/>
      <c r="EI214" s="4"/>
      <c r="EJ214" s="4"/>
      <c r="EK214" s="4"/>
      <c r="EL214" s="4"/>
      <c r="EM214" s="4"/>
      <c r="EN214" s="4"/>
      <c r="EO214" s="4"/>
      <c r="EP214" s="4"/>
      <c r="EQ214" s="4"/>
      <c r="ER214" s="4"/>
      <c r="ES214" s="4"/>
      <c r="ET214" s="4"/>
      <c r="EU214" s="4"/>
      <c r="EV214" s="4"/>
      <c r="EW214" s="4"/>
      <c r="EX214" s="4"/>
      <c r="EY214" s="4"/>
      <c r="EZ214" s="4"/>
      <c r="FA214" s="4"/>
      <c r="FB214" s="4"/>
      <c r="FC214" s="4"/>
      <c r="FD214" s="4"/>
      <c r="FE214" s="4"/>
      <c r="FF214" s="4"/>
      <c r="FG214" s="4"/>
      <c r="FH214" s="4"/>
      <c r="FI214" s="4"/>
      <c r="FJ214" s="4"/>
      <c r="FK214" s="4"/>
      <c r="FL214" s="4"/>
      <c r="FM214" s="4"/>
      <c r="FN214" s="4"/>
      <c r="FO214" s="4"/>
      <c r="FP214" s="4"/>
      <c r="FQ214" s="4"/>
      <c r="FR214" s="4"/>
      <c r="FS214" s="4"/>
      <c r="FT214" s="4"/>
      <c r="FU214" s="4"/>
      <c r="FV214" s="4"/>
      <c r="FW214" s="4"/>
      <c r="FX214" s="4"/>
      <c r="FY214" s="4"/>
      <c r="FZ214" s="4"/>
      <c r="GA214" s="4"/>
      <c r="GB214" s="4"/>
      <c r="GC214" s="4"/>
      <c r="GD214" s="4"/>
      <c r="GE214" s="4"/>
      <c r="GF214" s="4"/>
      <c r="GG214" s="4"/>
      <c r="GH214" s="4"/>
      <c r="GI214" s="4"/>
      <c r="GJ214" s="4"/>
      <c r="GK214" s="4"/>
      <c r="GL214" s="4"/>
      <c r="GM214" s="4"/>
      <c r="GN214" s="4"/>
      <c r="GO214" s="4"/>
      <c r="GP214" s="4"/>
      <c r="GQ214" s="4"/>
      <c r="GR214" s="4"/>
      <c r="GS214" s="4"/>
      <c r="GT214" s="4"/>
      <c r="GU214" s="4"/>
      <c r="GV214" s="4"/>
      <c r="GW214" s="4"/>
      <c r="GX214" s="4"/>
      <c r="GY214" s="4"/>
      <c r="GZ214" s="4"/>
      <c r="HA214" s="4"/>
      <c r="HB214" s="4"/>
      <c r="HC214" s="4"/>
      <c r="HD214" s="4"/>
      <c r="HE214" s="4"/>
      <c r="HF214" s="4"/>
      <c r="HG214" s="4"/>
      <c r="HH214" s="4"/>
      <c r="HI214" s="4"/>
      <c r="HJ214" s="4"/>
      <c r="HK214" s="4"/>
      <c r="HL214" s="4"/>
      <c r="HM214" s="4"/>
      <c r="HN214" s="4"/>
      <c r="HO214" s="4"/>
      <c r="HP214" s="4"/>
      <c r="HQ214" s="4"/>
      <c r="HR214" s="4"/>
      <c r="HS214" s="4"/>
      <c r="HT214" s="4"/>
      <c r="HU214" s="4"/>
      <c r="HV214" s="4"/>
      <c r="HW214" s="4"/>
      <c r="HX214" s="4"/>
      <c r="HY214" s="4"/>
      <c r="HZ214" s="4"/>
      <c r="IA214" s="4"/>
      <c r="IB214" s="4"/>
      <c r="IC214" s="4"/>
      <c r="ID214" s="4"/>
      <c r="IE214" s="4"/>
      <c r="IF214" s="4"/>
      <c r="IG214" s="4"/>
      <c r="IH214" s="4"/>
      <c r="II214" s="4"/>
      <c r="IJ214" s="4"/>
      <c r="IK214" s="4"/>
      <c r="IL214" s="4"/>
      <c r="IM214" s="4"/>
      <c r="IN214" s="4"/>
      <c r="IO214" s="4"/>
      <c r="IP214" s="4"/>
      <c r="IQ214" s="4"/>
      <c r="IR214" s="4"/>
    </row>
    <row r="215" spans="2:252" ht="12" customHeight="1" x14ac:dyDescent="0.6">
      <c r="B215" s="4" t="s">
        <v>52</v>
      </c>
      <c r="D215" s="138">
        <f>D170</f>
        <v>0</v>
      </c>
      <c r="E215" s="4"/>
      <c r="F215" s="26"/>
      <c r="G215" s="26"/>
      <c r="H215" s="26"/>
      <c r="I215" s="26"/>
      <c r="J215" s="26"/>
      <c r="K215" s="26"/>
      <c r="L215" s="26"/>
      <c r="M215" s="26"/>
      <c r="N215" s="26"/>
      <c r="O215" s="26"/>
      <c r="P215" s="26"/>
      <c r="Q215" s="26"/>
      <c r="R215" s="26"/>
      <c r="S215" s="26"/>
      <c r="T215" s="26"/>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c r="DF215" s="4"/>
      <c r="DG215" s="4"/>
      <c r="DH215" s="4"/>
      <c r="DI215" s="4"/>
      <c r="DJ215" s="4"/>
      <c r="DK215" s="4"/>
      <c r="DL215" s="4"/>
      <c r="DM215" s="4"/>
      <c r="DN215" s="4"/>
      <c r="DO215" s="4"/>
      <c r="DP215" s="4"/>
      <c r="DQ215" s="4"/>
      <c r="DR215" s="4"/>
      <c r="DS215" s="4"/>
      <c r="DT215" s="4"/>
      <c r="DU215" s="4"/>
      <c r="DV215" s="4"/>
      <c r="DW215" s="4"/>
      <c r="DX215" s="4"/>
      <c r="DY215" s="4"/>
      <c r="DZ215" s="4"/>
      <c r="EA215" s="4"/>
      <c r="EB215" s="4"/>
      <c r="EC215" s="4"/>
      <c r="ED215" s="4"/>
      <c r="EE215" s="4"/>
      <c r="EF215" s="4"/>
      <c r="EG215" s="4"/>
      <c r="EH215" s="4"/>
      <c r="EI215" s="4"/>
      <c r="EJ215" s="4"/>
      <c r="EK215" s="4"/>
      <c r="EL215" s="4"/>
      <c r="EM215" s="4"/>
      <c r="EN215" s="4"/>
      <c r="EO215" s="4"/>
      <c r="EP215" s="4"/>
      <c r="EQ215" s="4"/>
      <c r="ER215" s="4"/>
      <c r="ES215" s="4"/>
      <c r="ET215" s="4"/>
      <c r="EU215" s="4"/>
      <c r="EV215" s="4"/>
      <c r="EW215" s="4"/>
      <c r="EX215" s="4"/>
      <c r="EY215" s="4"/>
      <c r="EZ215" s="4"/>
      <c r="FA215" s="4"/>
      <c r="FB215" s="4"/>
      <c r="FC215" s="4"/>
      <c r="FD215" s="4"/>
      <c r="FE215" s="4"/>
      <c r="FF215" s="4"/>
      <c r="FG215" s="4"/>
      <c r="FH215" s="4"/>
      <c r="FI215" s="4"/>
      <c r="FJ215" s="4"/>
      <c r="FK215" s="4"/>
      <c r="FL215" s="4"/>
      <c r="FM215" s="4"/>
      <c r="FN215" s="4"/>
      <c r="FO215" s="4"/>
      <c r="FP215" s="4"/>
      <c r="FQ215" s="4"/>
      <c r="FR215" s="4"/>
      <c r="FS215" s="4"/>
      <c r="FT215" s="4"/>
      <c r="FU215" s="4"/>
      <c r="FV215" s="4"/>
      <c r="FW215" s="4"/>
      <c r="FX215" s="4"/>
      <c r="FY215" s="4"/>
      <c r="FZ215" s="4"/>
      <c r="GA215" s="4"/>
      <c r="GB215" s="4"/>
      <c r="GC215" s="4"/>
      <c r="GD215" s="4"/>
      <c r="GE215" s="4"/>
      <c r="GF215" s="4"/>
      <c r="GG215" s="4"/>
      <c r="GH215" s="4"/>
      <c r="GI215" s="4"/>
      <c r="GJ215" s="4"/>
      <c r="GK215" s="4"/>
      <c r="GL215" s="4"/>
      <c r="GM215" s="4"/>
      <c r="GN215" s="4"/>
      <c r="GO215" s="4"/>
      <c r="GP215" s="4"/>
      <c r="GQ215" s="4"/>
      <c r="GR215" s="4"/>
      <c r="GS215" s="4"/>
      <c r="GT215" s="4"/>
      <c r="GU215" s="4"/>
      <c r="GV215" s="4"/>
      <c r="GW215" s="4"/>
      <c r="GX215" s="4"/>
      <c r="GY215" s="4"/>
      <c r="GZ215" s="4"/>
      <c r="HA215" s="4"/>
      <c r="HB215" s="4"/>
      <c r="HC215" s="4"/>
      <c r="HD215" s="4"/>
      <c r="HE215" s="4"/>
      <c r="HF215" s="4"/>
      <c r="HG215" s="4"/>
      <c r="HH215" s="4"/>
      <c r="HI215" s="4"/>
      <c r="HJ215" s="4"/>
      <c r="HK215" s="4"/>
      <c r="HL215" s="4"/>
      <c r="HM215" s="4"/>
      <c r="HN215" s="4"/>
      <c r="HO215" s="4"/>
      <c r="HP215" s="4"/>
      <c r="HQ215" s="4"/>
      <c r="HR215" s="4"/>
      <c r="HS215" s="4"/>
      <c r="HT215" s="4"/>
      <c r="HU215" s="4"/>
      <c r="HV215" s="4"/>
      <c r="HW215" s="4"/>
      <c r="HX215" s="4"/>
      <c r="HY215" s="4"/>
      <c r="HZ215" s="4"/>
      <c r="IA215" s="4"/>
      <c r="IB215" s="4"/>
      <c r="IC215" s="4"/>
      <c r="ID215" s="4"/>
      <c r="IE215" s="4"/>
      <c r="IF215" s="4"/>
      <c r="IG215" s="4"/>
      <c r="IH215" s="4"/>
      <c r="II215" s="4"/>
      <c r="IJ215" s="4"/>
      <c r="IK215" s="4"/>
      <c r="IL215" s="4"/>
      <c r="IM215" s="4"/>
      <c r="IN215" s="4"/>
      <c r="IO215" s="4"/>
      <c r="IP215" s="4"/>
      <c r="IQ215" s="4"/>
      <c r="IR215" s="4"/>
    </row>
    <row r="216" spans="2:252" ht="12" customHeight="1" x14ac:dyDescent="0.6">
      <c r="B216" s="4" t="s">
        <v>59</v>
      </c>
      <c r="D216" s="138">
        <f>SUM(D168,D171,D173,D175,D177,D179)</f>
        <v>0</v>
      </c>
      <c r="E216" s="4"/>
      <c r="F216" s="26"/>
      <c r="G216" s="26"/>
      <c r="H216" s="26"/>
      <c r="I216" s="26"/>
      <c r="J216" s="26"/>
      <c r="K216" s="26"/>
      <c r="L216" s="26"/>
      <c r="M216" s="26"/>
      <c r="N216" s="26"/>
      <c r="O216" s="26"/>
      <c r="P216" s="26"/>
      <c r="Q216" s="26"/>
      <c r="R216" s="26"/>
      <c r="S216" s="26"/>
      <c r="T216" s="26"/>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c r="DF216" s="4"/>
      <c r="DG216" s="4"/>
      <c r="DH216" s="4"/>
      <c r="DI216" s="4"/>
      <c r="DJ216" s="4"/>
      <c r="DK216" s="4"/>
      <c r="DL216" s="4"/>
      <c r="DM216" s="4"/>
      <c r="DN216" s="4"/>
      <c r="DO216" s="4"/>
      <c r="DP216" s="4"/>
      <c r="DQ216" s="4"/>
      <c r="DR216" s="4"/>
      <c r="DS216" s="4"/>
      <c r="DT216" s="4"/>
      <c r="DU216" s="4"/>
      <c r="DV216" s="4"/>
      <c r="DW216" s="4"/>
      <c r="DX216" s="4"/>
      <c r="DY216" s="4"/>
      <c r="DZ216" s="4"/>
      <c r="EA216" s="4"/>
      <c r="EB216" s="4"/>
      <c r="EC216" s="4"/>
      <c r="ED216" s="4"/>
      <c r="EE216" s="4"/>
      <c r="EF216" s="4"/>
      <c r="EG216" s="4"/>
      <c r="EH216" s="4"/>
      <c r="EI216" s="4"/>
      <c r="EJ216" s="4"/>
      <c r="EK216" s="4"/>
      <c r="EL216" s="4"/>
      <c r="EM216" s="4"/>
      <c r="EN216" s="4"/>
      <c r="EO216" s="4"/>
      <c r="EP216" s="4"/>
      <c r="EQ216" s="4"/>
      <c r="ER216" s="4"/>
      <c r="ES216" s="4"/>
      <c r="ET216" s="4"/>
      <c r="EU216" s="4"/>
      <c r="EV216" s="4"/>
      <c r="EW216" s="4"/>
      <c r="EX216" s="4"/>
      <c r="EY216" s="4"/>
      <c r="EZ216" s="4"/>
      <c r="FA216" s="4"/>
      <c r="FB216" s="4"/>
      <c r="FC216" s="4"/>
      <c r="FD216" s="4"/>
      <c r="FE216" s="4"/>
      <c r="FF216" s="4"/>
      <c r="FG216" s="4"/>
      <c r="FH216" s="4"/>
      <c r="FI216" s="4"/>
      <c r="FJ216" s="4"/>
      <c r="FK216" s="4"/>
      <c r="FL216" s="4"/>
      <c r="FM216" s="4"/>
      <c r="FN216" s="4"/>
      <c r="FO216" s="4"/>
      <c r="FP216" s="4"/>
      <c r="FQ216" s="4"/>
      <c r="FR216" s="4"/>
      <c r="FS216" s="4"/>
      <c r="FT216" s="4"/>
      <c r="FU216" s="4"/>
      <c r="FV216" s="4"/>
      <c r="FW216" s="4"/>
      <c r="FX216" s="4"/>
      <c r="FY216" s="4"/>
      <c r="FZ216" s="4"/>
      <c r="GA216" s="4"/>
      <c r="GB216" s="4"/>
      <c r="GC216" s="4"/>
      <c r="GD216" s="4"/>
      <c r="GE216" s="4"/>
      <c r="GF216" s="4"/>
      <c r="GG216" s="4"/>
      <c r="GH216" s="4"/>
      <c r="GI216" s="4"/>
      <c r="GJ216" s="4"/>
      <c r="GK216" s="4"/>
      <c r="GL216" s="4"/>
      <c r="GM216" s="4"/>
      <c r="GN216" s="4"/>
      <c r="GO216" s="4"/>
      <c r="GP216" s="4"/>
      <c r="GQ216" s="4"/>
      <c r="GR216" s="4"/>
      <c r="GS216" s="4"/>
      <c r="GT216" s="4"/>
      <c r="GU216" s="4"/>
      <c r="GV216" s="4"/>
      <c r="GW216" s="4"/>
      <c r="GX216" s="4"/>
      <c r="GY216" s="4"/>
      <c r="GZ216" s="4"/>
      <c r="HA216" s="4"/>
      <c r="HB216" s="4"/>
      <c r="HC216" s="4"/>
      <c r="HD216" s="4"/>
      <c r="HE216" s="4"/>
      <c r="HF216" s="4"/>
      <c r="HG216" s="4"/>
      <c r="HH216" s="4"/>
      <c r="HI216" s="4"/>
      <c r="HJ216" s="4"/>
      <c r="HK216" s="4"/>
      <c r="HL216" s="4"/>
      <c r="HM216" s="4"/>
      <c r="HN216" s="4"/>
      <c r="HO216" s="4"/>
      <c r="HP216" s="4"/>
      <c r="HQ216" s="4"/>
      <c r="HR216" s="4"/>
      <c r="HS216" s="4"/>
      <c r="HT216" s="4"/>
      <c r="HU216" s="4"/>
      <c r="HV216" s="4"/>
      <c r="HW216" s="4"/>
      <c r="HX216" s="4"/>
      <c r="HY216" s="4"/>
      <c r="HZ216" s="4"/>
      <c r="IA216" s="4"/>
      <c r="IB216" s="4"/>
      <c r="IC216" s="4"/>
      <c r="ID216" s="4"/>
      <c r="IE216" s="4"/>
      <c r="IF216" s="4"/>
      <c r="IG216" s="4"/>
      <c r="IH216" s="4"/>
      <c r="II216" s="4"/>
      <c r="IJ216" s="4"/>
      <c r="IK216" s="4"/>
      <c r="IL216" s="4"/>
      <c r="IM216" s="4"/>
      <c r="IN216" s="4"/>
      <c r="IO216" s="4"/>
      <c r="IP216" s="4"/>
      <c r="IQ216" s="4"/>
      <c r="IR216" s="4"/>
    </row>
    <row r="217" spans="2:252" ht="12" customHeight="1" x14ac:dyDescent="0.6">
      <c r="B217" s="4" t="s">
        <v>38</v>
      </c>
      <c r="D217" s="138">
        <f>D183+D186</f>
        <v>0</v>
      </c>
      <c r="E217" s="4"/>
      <c r="F217" s="26"/>
      <c r="G217" s="26"/>
      <c r="H217" s="26"/>
      <c r="I217" s="26"/>
      <c r="J217" s="26"/>
      <c r="K217" s="26"/>
      <c r="L217" s="26"/>
      <c r="M217" s="26"/>
      <c r="N217" s="26"/>
      <c r="O217" s="26"/>
      <c r="P217" s="26"/>
      <c r="Q217" s="26"/>
      <c r="R217" s="26"/>
      <c r="S217" s="26"/>
      <c r="T217" s="26"/>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c r="DF217" s="4"/>
      <c r="DG217" s="4"/>
      <c r="DH217" s="4"/>
      <c r="DI217" s="4"/>
      <c r="DJ217" s="4"/>
      <c r="DK217" s="4"/>
      <c r="DL217" s="4"/>
      <c r="DM217" s="4"/>
      <c r="DN217" s="4"/>
      <c r="DO217" s="4"/>
      <c r="DP217" s="4"/>
      <c r="DQ217" s="4"/>
      <c r="DR217" s="4"/>
      <c r="DS217" s="4"/>
      <c r="DT217" s="4"/>
      <c r="DU217" s="4"/>
      <c r="DV217" s="4"/>
      <c r="DW217" s="4"/>
      <c r="DX217" s="4"/>
      <c r="DY217" s="4"/>
      <c r="DZ217" s="4"/>
      <c r="EA217" s="4"/>
      <c r="EB217" s="4"/>
      <c r="EC217" s="4"/>
      <c r="ED217" s="4"/>
      <c r="EE217" s="4"/>
      <c r="EF217" s="4"/>
      <c r="EG217" s="4"/>
      <c r="EH217" s="4"/>
      <c r="EI217" s="4"/>
      <c r="EJ217" s="4"/>
      <c r="EK217" s="4"/>
      <c r="EL217" s="4"/>
      <c r="EM217" s="4"/>
      <c r="EN217" s="4"/>
      <c r="EO217" s="4"/>
      <c r="EP217" s="4"/>
      <c r="EQ217" s="4"/>
      <c r="ER217" s="4"/>
      <c r="ES217" s="4"/>
      <c r="ET217" s="4"/>
      <c r="EU217" s="4"/>
      <c r="EV217" s="4"/>
      <c r="EW217" s="4"/>
      <c r="EX217" s="4"/>
      <c r="EY217" s="4"/>
      <c r="EZ217" s="4"/>
      <c r="FA217" s="4"/>
      <c r="FB217" s="4"/>
      <c r="FC217" s="4"/>
      <c r="FD217" s="4"/>
      <c r="FE217" s="4"/>
      <c r="FF217" s="4"/>
      <c r="FG217" s="4"/>
      <c r="FH217" s="4"/>
      <c r="FI217" s="4"/>
      <c r="FJ217" s="4"/>
      <c r="FK217" s="4"/>
      <c r="FL217" s="4"/>
      <c r="FM217" s="4"/>
      <c r="FN217" s="4"/>
      <c r="FO217" s="4"/>
      <c r="FP217" s="4"/>
      <c r="FQ217" s="4"/>
      <c r="FR217" s="4"/>
      <c r="FS217" s="4"/>
      <c r="FT217" s="4"/>
      <c r="FU217" s="4"/>
      <c r="FV217" s="4"/>
      <c r="FW217" s="4"/>
      <c r="FX217" s="4"/>
      <c r="FY217" s="4"/>
      <c r="FZ217" s="4"/>
      <c r="GA217" s="4"/>
      <c r="GB217" s="4"/>
      <c r="GC217" s="4"/>
      <c r="GD217" s="4"/>
      <c r="GE217" s="4"/>
      <c r="GF217" s="4"/>
      <c r="GG217" s="4"/>
      <c r="GH217" s="4"/>
      <c r="GI217" s="4"/>
      <c r="GJ217" s="4"/>
      <c r="GK217" s="4"/>
      <c r="GL217" s="4"/>
      <c r="GM217" s="4"/>
      <c r="GN217" s="4"/>
      <c r="GO217" s="4"/>
      <c r="GP217" s="4"/>
      <c r="GQ217" s="4"/>
      <c r="GR217" s="4"/>
      <c r="GS217" s="4"/>
      <c r="GT217" s="4"/>
      <c r="GU217" s="4"/>
      <c r="GV217" s="4"/>
      <c r="GW217" s="4"/>
      <c r="GX217" s="4"/>
      <c r="GY217" s="4"/>
      <c r="GZ217" s="4"/>
      <c r="HA217" s="4"/>
      <c r="HB217" s="4"/>
      <c r="HC217" s="4"/>
      <c r="HD217" s="4"/>
      <c r="HE217" s="4"/>
      <c r="HF217" s="4"/>
      <c r="HG217" s="4"/>
      <c r="HH217" s="4"/>
      <c r="HI217" s="4"/>
      <c r="HJ217" s="4"/>
      <c r="HK217" s="4"/>
      <c r="HL217" s="4"/>
      <c r="HM217" s="4"/>
      <c r="HN217" s="4"/>
      <c r="HO217" s="4"/>
      <c r="HP217" s="4"/>
      <c r="HQ217" s="4"/>
      <c r="HR217" s="4"/>
      <c r="HS217" s="4"/>
      <c r="HT217" s="4"/>
      <c r="HU217" s="4"/>
      <c r="HV217" s="4"/>
      <c r="HW217" s="4"/>
      <c r="HX217" s="4"/>
      <c r="HY217" s="4"/>
      <c r="HZ217" s="4"/>
      <c r="IA217" s="4"/>
      <c r="IB217" s="4"/>
      <c r="IC217" s="4"/>
      <c r="ID217" s="4"/>
      <c r="IE217" s="4"/>
      <c r="IF217" s="4"/>
      <c r="IG217" s="4"/>
      <c r="IH217" s="4"/>
      <c r="II217" s="4"/>
      <c r="IJ217" s="4"/>
      <c r="IK217" s="4"/>
      <c r="IL217" s="4"/>
      <c r="IM217" s="4"/>
      <c r="IN217" s="4"/>
      <c r="IO217" s="4"/>
      <c r="IP217" s="4"/>
      <c r="IQ217" s="4"/>
      <c r="IR217" s="4"/>
    </row>
    <row r="218" spans="2:252" ht="12" customHeight="1" x14ac:dyDescent="0.6">
      <c r="B218" s="4" t="s">
        <v>39</v>
      </c>
      <c r="D218" s="138">
        <f>D192+D194+D196</f>
        <v>0</v>
      </c>
      <c r="E218" s="4"/>
      <c r="F218" s="26"/>
      <c r="G218" s="26"/>
      <c r="H218" s="26"/>
      <c r="I218" s="26"/>
      <c r="J218" s="26"/>
      <c r="K218" s="26"/>
      <c r="L218" s="26"/>
      <c r="M218" s="26"/>
      <c r="N218" s="26"/>
      <c r="O218" s="26"/>
      <c r="P218" s="26"/>
      <c r="Q218" s="26"/>
      <c r="R218" s="26"/>
      <c r="S218" s="26"/>
      <c r="T218" s="26"/>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c r="HE218" s="4"/>
      <c r="HF218" s="4"/>
      <c r="HG218" s="4"/>
      <c r="HH218" s="4"/>
      <c r="HI218" s="4"/>
      <c r="HJ218" s="4"/>
      <c r="HK218" s="4"/>
      <c r="HL218" s="4"/>
      <c r="HM218" s="4"/>
      <c r="HN218" s="4"/>
      <c r="HO218" s="4"/>
      <c r="HP218" s="4"/>
      <c r="HQ218" s="4"/>
      <c r="HR218" s="4"/>
      <c r="HS218" s="4"/>
      <c r="HT218" s="4"/>
      <c r="HU218" s="4"/>
      <c r="HV218" s="4"/>
      <c r="HW218" s="4"/>
      <c r="HX218" s="4"/>
      <c r="HY218" s="4"/>
      <c r="HZ218" s="4"/>
      <c r="IA218" s="4"/>
      <c r="IB218" s="4"/>
      <c r="IC218" s="4"/>
      <c r="ID218" s="4"/>
      <c r="IE218" s="4"/>
      <c r="IF218" s="4"/>
      <c r="IG218" s="4"/>
      <c r="IH218" s="4"/>
      <c r="II218" s="4"/>
      <c r="IJ218" s="4"/>
      <c r="IK218" s="4"/>
      <c r="IL218" s="4"/>
      <c r="IM218" s="4"/>
      <c r="IN218" s="4"/>
      <c r="IO218" s="4"/>
      <c r="IP218" s="4"/>
      <c r="IQ218" s="4"/>
      <c r="IR218" s="4"/>
    </row>
    <row r="219" spans="2:252" ht="12" customHeight="1" x14ac:dyDescent="0.6">
      <c r="B219" s="4" t="s">
        <v>71</v>
      </c>
      <c r="D219" s="138">
        <f>D169+D172+D174+D176+D178+D180</f>
        <v>0</v>
      </c>
      <c r="E219" s="4"/>
      <c r="F219" s="26"/>
      <c r="G219" s="26"/>
      <c r="H219" s="26"/>
      <c r="I219" s="26"/>
      <c r="J219" s="26"/>
      <c r="K219" s="26"/>
      <c r="L219" s="26"/>
      <c r="M219" s="26"/>
      <c r="N219" s="26"/>
      <c r="O219" s="26"/>
      <c r="P219" s="26"/>
      <c r="Q219" s="26"/>
      <c r="R219" s="26"/>
      <c r="S219" s="26"/>
      <c r="T219" s="26"/>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c r="HE219" s="4"/>
      <c r="HF219" s="4"/>
      <c r="HG219" s="4"/>
      <c r="HH219" s="4"/>
      <c r="HI219" s="4"/>
      <c r="HJ219" s="4"/>
      <c r="HK219" s="4"/>
      <c r="HL219" s="4"/>
      <c r="HM219" s="4"/>
      <c r="HN219" s="4"/>
      <c r="HO219" s="4"/>
      <c r="HP219" s="4"/>
      <c r="HQ219" s="4"/>
      <c r="HR219" s="4"/>
      <c r="HS219" s="4"/>
      <c r="HT219" s="4"/>
      <c r="HU219" s="4"/>
      <c r="HV219" s="4"/>
      <c r="HW219" s="4"/>
      <c r="HX219" s="4"/>
      <c r="HY219" s="4"/>
      <c r="HZ219" s="4"/>
      <c r="IA219" s="4"/>
      <c r="IB219" s="4"/>
      <c r="IC219" s="4"/>
      <c r="ID219" s="4"/>
      <c r="IE219" s="4"/>
      <c r="IF219" s="4"/>
      <c r="IG219" s="4"/>
      <c r="IH219" s="4"/>
      <c r="II219" s="4"/>
      <c r="IJ219" s="4"/>
      <c r="IK219" s="4"/>
      <c r="IL219" s="4"/>
      <c r="IM219" s="4"/>
      <c r="IN219" s="4"/>
      <c r="IO219" s="4"/>
      <c r="IP219" s="4"/>
      <c r="IQ219" s="4"/>
      <c r="IR219" s="4"/>
    </row>
    <row r="220" spans="2:252" ht="12" customHeight="1" x14ac:dyDescent="0.6">
      <c r="B220" s="4" t="s">
        <v>40</v>
      </c>
      <c r="D220" s="138">
        <f>D184+D185+D187+D188+D189</f>
        <v>0</v>
      </c>
      <c r="E220" s="4"/>
      <c r="F220" s="26"/>
      <c r="G220" s="26"/>
      <c r="H220" s="26"/>
      <c r="I220" s="26"/>
      <c r="J220" s="26"/>
      <c r="K220" s="26"/>
      <c r="L220" s="26"/>
      <c r="M220" s="26"/>
      <c r="N220" s="26"/>
      <c r="O220" s="26"/>
      <c r="P220" s="26"/>
      <c r="Q220" s="26"/>
      <c r="R220" s="26"/>
      <c r="S220" s="26"/>
      <c r="T220" s="26"/>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c r="DF220" s="4"/>
      <c r="DG220" s="4"/>
      <c r="DH220" s="4"/>
      <c r="DI220" s="4"/>
      <c r="DJ220" s="4"/>
      <c r="DK220" s="4"/>
      <c r="DL220" s="4"/>
      <c r="DM220" s="4"/>
      <c r="DN220" s="4"/>
      <c r="DO220" s="4"/>
      <c r="DP220" s="4"/>
      <c r="DQ220" s="4"/>
      <c r="DR220" s="4"/>
      <c r="DS220" s="4"/>
      <c r="DT220" s="4"/>
      <c r="DU220" s="4"/>
      <c r="DV220" s="4"/>
      <c r="DW220" s="4"/>
      <c r="DX220" s="4"/>
      <c r="DY220" s="4"/>
      <c r="DZ220" s="4"/>
      <c r="EA220" s="4"/>
      <c r="EB220" s="4"/>
      <c r="EC220" s="4"/>
      <c r="ED220" s="4"/>
      <c r="EE220" s="4"/>
      <c r="EF220" s="4"/>
      <c r="EG220" s="4"/>
      <c r="EH220" s="4"/>
      <c r="EI220" s="4"/>
      <c r="EJ220" s="4"/>
      <c r="EK220" s="4"/>
      <c r="EL220" s="4"/>
      <c r="EM220" s="4"/>
      <c r="EN220" s="4"/>
      <c r="EO220" s="4"/>
      <c r="EP220" s="4"/>
      <c r="EQ220" s="4"/>
      <c r="ER220" s="4"/>
      <c r="ES220" s="4"/>
      <c r="ET220" s="4"/>
      <c r="EU220" s="4"/>
      <c r="EV220" s="4"/>
      <c r="EW220" s="4"/>
      <c r="EX220" s="4"/>
      <c r="EY220" s="4"/>
      <c r="EZ220" s="4"/>
      <c r="FA220" s="4"/>
      <c r="FB220" s="4"/>
      <c r="FC220" s="4"/>
      <c r="FD220" s="4"/>
      <c r="FE220" s="4"/>
      <c r="FF220" s="4"/>
      <c r="FG220" s="4"/>
      <c r="FH220" s="4"/>
      <c r="FI220" s="4"/>
      <c r="FJ220" s="4"/>
      <c r="FK220" s="4"/>
      <c r="FL220" s="4"/>
      <c r="FM220" s="4"/>
      <c r="FN220" s="4"/>
      <c r="FO220" s="4"/>
      <c r="FP220" s="4"/>
      <c r="FQ220" s="4"/>
      <c r="FR220" s="4"/>
      <c r="FS220" s="4"/>
      <c r="FT220" s="4"/>
      <c r="FU220" s="4"/>
      <c r="FV220" s="4"/>
      <c r="FW220" s="4"/>
      <c r="FX220" s="4"/>
      <c r="FY220" s="4"/>
      <c r="FZ220" s="4"/>
      <c r="GA220" s="4"/>
      <c r="GB220" s="4"/>
      <c r="GC220" s="4"/>
      <c r="GD220" s="4"/>
      <c r="GE220" s="4"/>
      <c r="GF220" s="4"/>
      <c r="GG220" s="4"/>
      <c r="GH220" s="4"/>
      <c r="GI220" s="4"/>
      <c r="GJ220" s="4"/>
      <c r="GK220" s="4"/>
      <c r="GL220" s="4"/>
      <c r="GM220" s="4"/>
      <c r="GN220" s="4"/>
      <c r="GO220" s="4"/>
      <c r="GP220" s="4"/>
      <c r="GQ220" s="4"/>
      <c r="GR220" s="4"/>
      <c r="GS220" s="4"/>
      <c r="GT220" s="4"/>
      <c r="GU220" s="4"/>
      <c r="GV220" s="4"/>
      <c r="GW220" s="4"/>
      <c r="GX220" s="4"/>
      <c r="GY220" s="4"/>
      <c r="GZ220" s="4"/>
      <c r="HA220" s="4"/>
      <c r="HB220" s="4"/>
      <c r="HC220" s="4"/>
      <c r="HD220" s="4"/>
      <c r="HE220" s="4"/>
      <c r="HF220" s="4"/>
      <c r="HG220" s="4"/>
      <c r="HH220" s="4"/>
      <c r="HI220" s="4"/>
      <c r="HJ220" s="4"/>
      <c r="HK220" s="4"/>
      <c r="HL220" s="4"/>
      <c r="HM220" s="4"/>
      <c r="HN220" s="4"/>
      <c r="HO220" s="4"/>
      <c r="HP220" s="4"/>
      <c r="HQ220" s="4"/>
      <c r="HR220" s="4"/>
      <c r="HS220" s="4"/>
      <c r="HT220" s="4"/>
      <c r="HU220" s="4"/>
      <c r="HV220" s="4"/>
      <c r="HW220" s="4"/>
      <c r="HX220" s="4"/>
      <c r="HY220" s="4"/>
      <c r="HZ220" s="4"/>
      <c r="IA220" s="4"/>
      <c r="IB220" s="4"/>
      <c r="IC220" s="4"/>
      <c r="ID220" s="4"/>
      <c r="IE220" s="4"/>
      <c r="IF220" s="4"/>
      <c r="IG220" s="4"/>
      <c r="IH220" s="4"/>
      <c r="II220" s="4"/>
      <c r="IJ220" s="4"/>
      <c r="IK220" s="4"/>
      <c r="IL220" s="4"/>
      <c r="IM220" s="4"/>
      <c r="IN220" s="4"/>
      <c r="IO220" s="4"/>
      <c r="IP220" s="4"/>
      <c r="IQ220" s="4"/>
      <c r="IR220" s="4"/>
    </row>
    <row r="221" spans="2:252" ht="12" customHeight="1" x14ac:dyDescent="0.6">
      <c r="B221" s="4" t="s">
        <v>41</v>
      </c>
      <c r="D221" s="138">
        <f>D193+D195+D197</f>
        <v>0</v>
      </c>
      <c r="E221" s="4"/>
      <c r="F221" s="26"/>
      <c r="G221" s="26"/>
      <c r="H221" s="26"/>
      <c r="I221" s="26"/>
      <c r="J221" s="26"/>
      <c r="K221" s="26"/>
      <c r="L221" s="26"/>
      <c r="M221" s="26"/>
      <c r="N221" s="26"/>
      <c r="O221" s="26"/>
      <c r="P221" s="26"/>
      <c r="Q221" s="26"/>
      <c r="R221" s="26"/>
      <c r="S221" s="26"/>
      <c r="T221" s="26"/>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c r="DF221" s="4"/>
      <c r="DG221" s="4"/>
      <c r="DH221" s="4"/>
      <c r="DI221" s="4"/>
      <c r="DJ221" s="4"/>
      <c r="DK221" s="4"/>
      <c r="DL221" s="4"/>
      <c r="DM221" s="4"/>
      <c r="DN221" s="4"/>
      <c r="DO221" s="4"/>
      <c r="DP221" s="4"/>
      <c r="DQ221" s="4"/>
      <c r="DR221" s="4"/>
      <c r="DS221" s="4"/>
      <c r="DT221" s="4"/>
      <c r="DU221" s="4"/>
      <c r="DV221" s="4"/>
      <c r="DW221" s="4"/>
      <c r="DX221" s="4"/>
      <c r="DY221" s="4"/>
      <c r="DZ221" s="4"/>
      <c r="EA221" s="4"/>
      <c r="EB221" s="4"/>
      <c r="EC221" s="4"/>
      <c r="ED221" s="4"/>
      <c r="EE221" s="4"/>
      <c r="EF221" s="4"/>
      <c r="EG221" s="4"/>
      <c r="EH221" s="4"/>
      <c r="EI221" s="4"/>
      <c r="EJ221" s="4"/>
      <c r="EK221" s="4"/>
      <c r="EL221" s="4"/>
      <c r="EM221" s="4"/>
      <c r="EN221" s="4"/>
      <c r="EO221" s="4"/>
      <c r="EP221" s="4"/>
      <c r="EQ221" s="4"/>
      <c r="ER221" s="4"/>
      <c r="ES221" s="4"/>
      <c r="ET221" s="4"/>
      <c r="EU221" s="4"/>
      <c r="EV221" s="4"/>
      <c r="EW221" s="4"/>
      <c r="EX221" s="4"/>
      <c r="EY221" s="4"/>
      <c r="EZ221" s="4"/>
      <c r="FA221" s="4"/>
      <c r="FB221" s="4"/>
      <c r="FC221" s="4"/>
      <c r="FD221" s="4"/>
      <c r="FE221" s="4"/>
      <c r="FF221" s="4"/>
      <c r="FG221" s="4"/>
      <c r="FH221" s="4"/>
      <c r="FI221" s="4"/>
      <c r="FJ221" s="4"/>
      <c r="FK221" s="4"/>
      <c r="FL221" s="4"/>
      <c r="FM221" s="4"/>
      <c r="FN221" s="4"/>
      <c r="FO221" s="4"/>
      <c r="FP221" s="4"/>
      <c r="FQ221" s="4"/>
      <c r="FR221" s="4"/>
      <c r="FS221" s="4"/>
      <c r="FT221" s="4"/>
      <c r="FU221" s="4"/>
      <c r="FV221" s="4"/>
      <c r="FW221" s="4"/>
      <c r="FX221" s="4"/>
      <c r="FY221" s="4"/>
      <c r="FZ221" s="4"/>
      <c r="GA221" s="4"/>
      <c r="GB221" s="4"/>
      <c r="GC221" s="4"/>
      <c r="GD221" s="4"/>
      <c r="GE221" s="4"/>
      <c r="GF221" s="4"/>
      <c r="GG221" s="4"/>
      <c r="GH221" s="4"/>
      <c r="GI221" s="4"/>
      <c r="GJ221" s="4"/>
      <c r="GK221" s="4"/>
      <c r="GL221" s="4"/>
      <c r="GM221" s="4"/>
      <c r="GN221" s="4"/>
      <c r="GO221" s="4"/>
      <c r="GP221" s="4"/>
      <c r="GQ221" s="4"/>
      <c r="GR221" s="4"/>
      <c r="GS221" s="4"/>
      <c r="GT221" s="4"/>
      <c r="GU221" s="4"/>
      <c r="GV221" s="4"/>
      <c r="GW221" s="4"/>
      <c r="GX221" s="4"/>
      <c r="GY221" s="4"/>
      <c r="GZ221" s="4"/>
      <c r="HA221" s="4"/>
      <c r="HB221" s="4"/>
      <c r="HC221" s="4"/>
      <c r="HD221" s="4"/>
      <c r="HE221" s="4"/>
      <c r="HF221" s="4"/>
      <c r="HG221" s="4"/>
      <c r="HH221" s="4"/>
      <c r="HI221" s="4"/>
      <c r="HJ221" s="4"/>
      <c r="HK221" s="4"/>
      <c r="HL221" s="4"/>
      <c r="HM221" s="4"/>
      <c r="HN221" s="4"/>
      <c r="HO221" s="4"/>
      <c r="HP221" s="4"/>
      <c r="HQ221" s="4"/>
      <c r="HR221" s="4"/>
      <c r="HS221" s="4"/>
      <c r="HT221" s="4"/>
      <c r="HU221" s="4"/>
      <c r="HV221" s="4"/>
      <c r="HW221" s="4"/>
      <c r="HX221" s="4"/>
      <c r="HY221" s="4"/>
      <c r="HZ221" s="4"/>
      <c r="IA221" s="4"/>
      <c r="IB221" s="4"/>
      <c r="IC221" s="4"/>
      <c r="ID221" s="4"/>
      <c r="IE221" s="4"/>
      <c r="IF221" s="4"/>
      <c r="IG221" s="4"/>
      <c r="IH221" s="4"/>
      <c r="II221" s="4"/>
      <c r="IJ221" s="4"/>
      <c r="IK221" s="4"/>
      <c r="IL221" s="4"/>
      <c r="IM221" s="4"/>
      <c r="IN221" s="4"/>
      <c r="IO221" s="4"/>
      <c r="IP221" s="4"/>
      <c r="IQ221" s="4"/>
      <c r="IR221" s="4"/>
    </row>
    <row r="222" spans="2:252" ht="12" customHeight="1" x14ac:dyDescent="0.6">
      <c r="B222" s="4" t="s">
        <v>34</v>
      </c>
      <c r="D222" s="138">
        <f>D199+D200</f>
        <v>0</v>
      </c>
      <c r="E222" s="4"/>
      <c r="F222" s="26"/>
      <c r="G222" s="26"/>
      <c r="H222" s="26"/>
      <c r="I222" s="26"/>
      <c r="J222" s="26"/>
      <c r="K222" s="26"/>
      <c r="L222" s="26"/>
      <c r="M222" s="26"/>
      <c r="N222" s="26"/>
      <c r="O222" s="26"/>
      <c r="P222" s="26"/>
      <c r="Q222" s="26"/>
      <c r="R222" s="26"/>
      <c r="S222" s="26"/>
      <c r="T222" s="26"/>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4"/>
      <c r="HW222" s="4"/>
      <c r="HX222" s="4"/>
      <c r="HY222" s="4"/>
      <c r="HZ222" s="4"/>
      <c r="IA222" s="4"/>
      <c r="IB222" s="4"/>
      <c r="IC222" s="4"/>
      <c r="ID222" s="4"/>
      <c r="IE222" s="4"/>
      <c r="IF222" s="4"/>
      <c r="IG222" s="4"/>
      <c r="IH222" s="4"/>
      <c r="II222" s="4"/>
      <c r="IJ222" s="4"/>
      <c r="IK222" s="4"/>
      <c r="IL222" s="4"/>
      <c r="IM222" s="4"/>
      <c r="IN222" s="4"/>
      <c r="IO222" s="4"/>
      <c r="IP222" s="4"/>
      <c r="IQ222" s="4"/>
      <c r="IR222" s="4"/>
    </row>
    <row r="223" spans="2:252" ht="12" customHeight="1" x14ac:dyDescent="0.6">
      <c r="B223" s="4" t="s">
        <v>35</v>
      </c>
      <c r="D223" s="138">
        <f>SUM(D215:D222)</f>
        <v>0</v>
      </c>
      <c r="E223" s="4"/>
      <c r="F223" s="26"/>
    </row>
    <row r="224" spans="2:252" ht="12" customHeight="1" x14ac:dyDescent="0.6"/>
    <row r="226" spans="1:1" x14ac:dyDescent="0.6">
      <c r="A226" s="97"/>
    </row>
  </sheetData>
  <mergeCells count="7">
    <mergeCell ref="C12:E12"/>
    <mergeCell ref="C13:E13"/>
    <mergeCell ref="A6:H6"/>
    <mergeCell ref="C8:E8"/>
    <mergeCell ref="C9:E9"/>
    <mergeCell ref="C10:E10"/>
    <mergeCell ref="C11:E11"/>
  </mergeCells>
  <phoneticPr fontId="0" type="noConversion"/>
  <conditionalFormatting sqref="F157:T165">
    <cfRule type="cellIs" dxfId="0" priority="1" stopIfTrue="1" operator="equal">
      <formula>0</formula>
    </cfRule>
  </conditionalFormatting>
  <pageMargins left="0.5" right="0.5" top="0.5" bottom="0.5" header="0.3" footer="0.3"/>
  <pageSetup paperSize="5" scale="59" fitToHeight="0" orientation="landscape" r:id="rId1"/>
  <headerFooter alignWithMargins="0">
    <oddFooter>&amp;LFAA Form 5100-139 (1/17) SUPERSEDES PREVIOUS EDITION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0"/>
  <sheetViews>
    <sheetView showGridLines="0" zoomScaleNormal="100" workbookViewId="0"/>
  </sheetViews>
  <sheetFormatPr defaultColWidth="9.1328125" defaultRowHeight="13" x14ac:dyDescent="0.6"/>
  <cols>
    <col min="1" max="1" width="41.7265625" customWidth="1"/>
    <col min="2" max="16" width="14.7265625" customWidth="1"/>
  </cols>
  <sheetData>
    <row r="1" spans="1:16" ht="15.25" x14ac:dyDescent="0.65">
      <c r="A1" s="163" t="s">
        <v>102</v>
      </c>
    </row>
    <row r="2" spans="1:16" s="65" customFormat="1" ht="30" customHeight="1" x14ac:dyDescent="0.6">
      <c r="A2" s="98" t="s">
        <v>101</v>
      </c>
    </row>
    <row r="3" spans="1:16" ht="15.5" x14ac:dyDescent="0.7">
      <c r="A3" s="75" t="s">
        <v>25</v>
      </c>
    </row>
    <row r="4" spans="1:16" x14ac:dyDescent="0.6">
      <c r="A4" s="154" t="str">
        <f>'Program-Level Data Entry'!C8</f>
        <v>[Enter airport name]</v>
      </c>
    </row>
    <row r="5" spans="1:16" x14ac:dyDescent="0.6">
      <c r="A5" s="154" t="str">
        <f>'Program-Level Data Entry'!C9</f>
        <v>[Enter three-letter identifier]</v>
      </c>
    </row>
    <row r="6" spans="1:16" x14ac:dyDescent="0.6">
      <c r="A6" s="154" t="str">
        <f>'Program-Level Data Entry'!C10</f>
        <v>[Enter city, state]</v>
      </c>
    </row>
    <row r="7" spans="1:16" x14ac:dyDescent="0.6">
      <c r="A7" s="154" t="str">
        <f>'Program-Level Data Entry'!C11</f>
        <v>[Enter Large, Medium, Small or Nonhub]</v>
      </c>
    </row>
    <row r="8" spans="1:16" x14ac:dyDescent="0.6">
      <c r="A8" s="154" t="str">
        <f>'Program-Level Data Entry'!C12</f>
        <v>[Enter airport owner/operator]</v>
      </c>
    </row>
    <row r="9" spans="1:16" ht="23.25" customHeight="1" x14ac:dyDescent="0.6">
      <c r="A9" s="155" t="str">
        <f>'Program-Level Data Entry'!C13</f>
        <v>[Enter submission date]</v>
      </c>
    </row>
    <row r="10" spans="1:16" s="4" customFormat="1" ht="15.5" x14ac:dyDescent="0.7">
      <c r="A10" s="83" t="s">
        <v>74</v>
      </c>
      <c r="B10" s="84"/>
      <c r="C10" s="84"/>
      <c r="D10" s="84"/>
      <c r="E10" s="84"/>
      <c r="F10" s="84"/>
      <c r="G10" s="84"/>
      <c r="H10" s="84"/>
      <c r="I10" s="84"/>
      <c r="J10" s="84"/>
      <c r="K10" s="84"/>
      <c r="L10" s="84"/>
      <c r="M10" s="84"/>
      <c r="N10" s="84"/>
      <c r="O10" s="84"/>
      <c r="P10" s="85"/>
    </row>
    <row r="11" spans="1:16" s="4" customFormat="1" ht="21" customHeight="1" x14ac:dyDescent="0.6">
      <c r="A11" s="316" t="s">
        <v>75</v>
      </c>
      <c r="B11" s="317" t="s">
        <v>7</v>
      </c>
      <c r="C11" s="317">
        <f>'Program-Level Data Entry'!G29</f>
        <v>2020</v>
      </c>
      <c r="D11" s="317">
        <f>'Program-Level Data Entry'!H29</f>
        <v>2021</v>
      </c>
      <c r="E11" s="317">
        <f>'Program-Level Data Entry'!I29</f>
        <v>2022</v>
      </c>
      <c r="F11" s="317">
        <f>'Program-Level Data Entry'!J29</f>
        <v>2023</v>
      </c>
      <c r="G11" s="317">
        <f>'Program-Level Data Entry'!K29</f>
        <v>2024</v>
      </c>
      <c r="H11" s="317">
        <f>'Program-Level Data Entry'!L29</f>
        <v>2025</v>
      </c>
      <c r="I11" s="317">
        <f>'Program-Level Data Entry'!M29</f>
        <v>2026</v>
      </c>
      <c r="J11" s="317">
        <f>'Program-Level Data Entry'!N29</f>
        <v>2027</v>
      </c>
      <c r="K11" s="317">
        <f>'Program-Level Data Entry'!O29</f>
        <v>2028</v>
      </c>
      <c r="L11" s="317">
        <f>'Program-Level Data Entry'!P29</f>
        <v>2029</v>
      </c>
      <c r="M11" s="317">
        <f>'Program-Level Data Entry'!Q29</f>
        <v>2030</v>
      </c>
      <c r="N11" s="317">
        <f>'Program-Level Data Entry'!R29</f>
        <v>2031</v>
      </c>
      <c r="O11" s="317">
        <f>'Program-Level Data Entry'!S29</f>
        <v>2032</v>
      </c>
      <c r="P11" s="317">
        <f>'Program-Level Data Entry'!T29</f>
        <v>2033</v>
      </c>
    </row>
    <row r="12" spans="1:16" s="4" customFormat="1" ht="18" customHeight="1" thickBot="1" x14ac:dyDescent="0.75">
      <c r="A12" s="88" t="s">
        <v>78</v>
      </c>
      <c r="B12" s="89">
        <f>SUM(C12:P12)</f>
        <v>0</v>
      </c>
      <c r="C12" s="110">
        <f>'Program-Level Data Entry'!G32</f>
        <v>0</v>
      </c>
      <c r="D12" s="110">
        <f>'Program-Level Data Entry'!H32</f>
        <v>0</v>
      </c>
      <c r="E12" s="110">
        <f>'Program-Level Data Entry'!I32</f>
        <v>0</v>
      </c>
      <c r="F12" s="110">
        <f>'Program-Level Data Entry'!J32</f>
        <v>0</v>
      </c>
      <c r="G12" s="110">
        <f>'Program-Level Data Entry'!K32</f>
        <v>0</v>
      </c>
      <c r="H12" s="110">
        <f>'Program-Level Data Entry'!L32</f>
        <v>0</v>
      </c>
      <c r="I12" s="110">
        <f>'Program-Level Data Entry'!M32</f>
        <v>0</v>
      </c>
      <c r="J12" s="110">
        <f>'Program-Level Data Entry'!N32</f>
        <v>0</v>
      </c>
      <c r="K12" s="110">
        <f>'Program-Level Data Entry'!O32</f>
        <v>0</v>
      </c>
      <c r="L12" s="110">
        <f>'Program-Level Data Entry'!P32</f>
        <v>0</v>
      </c>
      <c r="M12" s="110">
        <f>'Program-Level Data Entry'!Q32</f>
        <v>0</v>
      </c>
      <c r="N12" s="110">
        <f>'Program-Level Data Entry'!R32</f>
        <v>0</v>
      </c>
      <c r="O12" s="110">
        <f>'Program-Level Data Entry'!S32</f>
        <v>0</v>
      </c>
      <c r="P12" s="110">
        <f>'Program-Level Data Entry'!T32</f>
        <v>0</v>
      </c>
    </row>
    <row r="13" spans="1:16" ht="20.149999999999999" customHeight="1" x14ac:dyDescent="0.6">
      <c r="A13" s="112" t="s">
        <v>76</v>
      </c>
      <c r="B13" s="171" t="str">
        <f>$B$11</f>
        <v>Totals</v>
      </c>
      <c r="C13" s="171">
        <f>$C$11</f>
        <v>2020</v>
      </c>
      <c r="D13" s="171">
        <f>$D$11</f>
        <v>2021</v>
      </c>
      <c r="E13" s="171">
        <f>$E$11</f>
        <v>2022</v>
      </c>
      <c r="F13" s="171">
        <f>$F$11</f>
        <v>2023</v>
      </c>
      <c r="G13" s="171">
        <f>$G$11</f>
        <v>2024</v>
      </c>
      <c r="H13" s="171">
        <f>$H$11</f>
        <v>2025</v>
      </c>
      <c r="I13" s="171">
        <f>$I$11</f>
        <v>2026</v>
      </c>
      <c r="J13" s="171">
        <f>$J$11</f>
        <v>2027</v>
      </c>
      <c r="K13" s="171">
        <f>$K$11</f>
        <v>2028</v>
      </c>
      <c r="L13" s="171">
        <f>$L$11</f>
        <v>2029</v>
      </c>
      <c r="M13" s="171">
        <f>$M$11</f>
        <v>2030</v>
      </c>
      <c r="N13" s="171">
        <f>$N$11</f>
        <v>2031</v>
      </c>
      <c r="O13" s="171">
        <f>$O$11</f>
        <v>2032</v>
      </c>
      <c r="P13" s="171">
        <f>$P$11</f>
        <v>2033</v>
      </c>
    </row>
    <row r="14" spans="1:16" ht="17.25" customHeight="1" x14ac:dyDescent="0.6">
      <c r="A14" s="86" t="str">
        <f>A12</f>
        <v>Discretionary - LOI disbursement schedule</v>
      </c>
      <c r="B14" s="81">
        <f>SUM(C14:P14)</f>
        <v>0</v>
      </c>
      <c r="C14" s="105"/>
      <c r="D14" s="105"/>
      <c r="E14" s="105"/>
      <c r="F14" s="105"/>
      <c r="G14" s="105"/>
      <c r="H14" s="105"/>
      <c r="I14" s="105"/>
      <c r="J14" s="105"/>
      <c r="K14" s="105"/>
      <c r="L14" s="105"/>
      <c r="M14" s="105"/>
      <c r="N14" s="105"/>
      <c r="O14" s="105"/>
      <c r="P14" s="105"/>
    </row>
    <row r="15" spans="1:16" x14ac:dyDescent="0.6">
      <c r="A15" s="87" t="s">
        <v>79</v>
      </c>
      <c r="B15" s="81">
        <f>B14-$B$12</f>
        <v>0</v>
      </c>
      <c r="C15" s="156"/>
      <c r="D15" s="156"/>
      <c r="E15" s="156"/>
      <c r="F15" s="156"/>
      <c r="G15" s="156"/>
      <c r="H15" s="156"/>
      <c r="I15" s="156"/>
      <c r="J15" s="156"/>
      <c r="K15" s="156"/>
      <c r="L15" s="156"/>
      <c r="M15" s="156"/>
      <c r="N15" s="156"/>
      <c r="O15" s="156"/>
      <c r="P15" s="156"/>
    </row>
    <row r="16" spans="1:16" ht="35.25" customHeight="1" thickBot="1" x14ac:dyDescent="0.75">
      <c r="A16" s="90" t="s">
        <v>80</v>
      </c>
      <c r="B16" s="371" t="s">
        <v>86</v>
      </c>
      <c r="C16" s="372"/>
      <c r="D16" s="372"/>
      <c r="E16" s="372"/>
      <c r="F16" s="372"/>
      <c r="G16" s="373"/>
      <c r="H16" s="93"/>
      <c r="I16" s="93"/>
      <c r="J16" s="93"/>
      <c r="K16" s="93"/>
      <c r="L16" s="93"/>
      <c r="M16" s="93"/>
      <c r="N16" s="93"/>
      <c r="O16" s="93"/>
      <c r="P16" s="94"/>
    </row>
    <row r="17" spans="1:16" ht="20.149999999999999" customHeight="1" x14ac:dyDescent="0.6">
      <c r="A17" s="113" t="s">
        <v>77</v>
      </c>
      <c r="B17" s="171" t="str">
        <f>$B$11</f>
        <v>Totals</v>
      </c>
      <c r="C17" s="171">
        <f>$C$11</f>
        <v>2020</v>
      </c>
      <c r="D17" s="171">
        <f>$D$11</f>
        <v>2021</v>
      </c>
      <c r="E17" s="171">
        <f>$E$11</f>
        <v>2022</v>
      </c>
      <c r="F17" s="171">
        <f>$F$11</f>
        <v>2023</v>
      </c>
      <c r="G17" s="171">
        <f>$G$11</f>
        <v>2024</v>
      </c>
      <c r="H17" s="171">
        <f>$H$11</f>
        <v>2025</v>
      </c>
      <c r="I17" s="171">
        <f>$I$11</f>
        <v>2026</v>
      </c>
      <c r="J17" s="171">
        <f>$J$11</f>
        <v>2027</v>
      </c>
      <c r="K17" s="171">
        <f>$K$11</f>
        <v>2028</v>
      </c>
      <c r="L17" s="171">
        <f>$L$11</f>
        <v>2029</v>
      </c>
      <c r="M17" s="171">
        <f>$M$11</f>
        <v>2030</v>
      </c>
      <c r="N17" s="171">
        <f>$N$11</f>
        <v>2031</v>
      </c>
      <c r="O17" s="171">
        <f>$O$11</f>
        <v>2032</v>
      </c>
      <c r="P17" s="171">
        <f>$P$11</f>
        <v>2033</v>
      </c>
    </row>
    <row r="18" spans="1:16" ht="15.75" customHeight="1" x14ac:dyDescent="0.6">
      <c r="A18" s="86" t="str">
        <f>A14</f>
        <v>Discretionary - LOI disbursement schedule</v>
      </c>
      <c r="B18" s="81">
        <f>SUM(C18:P18)</f>
        <v>0</v>
      </c>
      <c r="C18" s="105"/>
      <c r="D18" s="105"/>
      <c r="E18" s="105"/>
      <c r="F18" s="105"/>
      <c r="G18" s="105"/>
      <c r="H18" s="105"/>
      <c r="I18" s="105"/>
      <c r="J18" s="105"/>
      <c r="K18" s="105"/>
      <c r="L18" s="105"/>
      <c r="M18" s="105"/>
      <c r="N18" s="105"/>
      <c r="O18" s="105"/>
      <c r="P18" s="105"/>
    </row>
    <row r="19" spans="1:16" x14ac:dyDescent="0.6">
      <c r="A19" s="91" t="str">
        <f>A15</f>
        <v>Change (if any) in LOI Discretionary funding</v>
      </c>
      <c r="B19" s="82">
        <f>B18-$B$12</f>
        <v>0</v>
      </c>
      <c r="C19" s="156"/>
      <c r="D19" s="156"/>
      <c r="E19" s="156"/>
      <c r="F19" s="156"/>
      <c r="G19" s="156"/>
      <c r="H19" s="156"/>
      <c r="I19" s="156"/>
      <c r="J19" s="156"/>
      <c r="K19" s="156"/>
      <c r="L19" s="156"/>
      <c r="M19" s="156"/>
      <c r="N19" s="156"/>
      <c r="O19" s="156"/>
      <c r="P19" s="156"/>
    </row>
    <row r="20" spans="1:16" ht="39.950000000000003" customHeight="1" thickBot="1" x14ac:dyDescent="0.75">
      <c r="A20" s="92" t="str">
        <f>A16</f>
        <v>Impact on costs and/or other funding sources</v>
      </c>
      <c r="B20" s="371" t="s">
        <v>86</v>
      </c>
      <c r="C20" s="372"/>
      <c r="D20" s="372"/>
      <c r="E20" s="372"/>
      <c r="F20" s="372"/>
      <c r="G20" s="373"/>
      <c r="H20" s="93"/>
      <c r="I20" s="93"/>
      <c r="J20" s="93"/>
      <c r="K20" s="93"/>
      <c r="L20" s="93"/>
      <c r="M20" s="93"/>
      <c r="N20" s="93"/>
      <c r="O20" s="93"/>
      <c r="P20" s="94"/>
    </row>
    <row r="21" spans="1:16" ht="20.149999999999999" customHeight="1" x14ac:dyDescent="0.6">
      <c r="A21" s="113" t="s">
        <v>81</v>
      </c>
      <c r="B21" s="171" t="str">
        <f>$B$11</f>
        <v>Totals</v>
      </c>
      <c r="C21" s="171">
        <f>$C$11</f>
        <v>2020</v>
      </c>
      <c r="D21" s="171">
        <f>$D$11</f>
        <v>2021</v>
      </c>
      <c r="E21" s="171">
        <f>$E$11</f>
        <v>2022</v>
      </c>
      <c r="F21" s="171">
        <f>$F$11</f>
        <v>2023</v>
      </c>
      <c r="G21" s="171">
        <f>$G$11</f>
        <v>2024</v>
      </c>
      <c r="H21" s="171">
        <f>$H$11</f>
        <v>2025</v>
      </c>
      <c r="I21" s="171">
        <f>$I$11</f>
        <v>2026</v>
      </c>
      <c r="J21" s="171">
        <f>$J$11</f>
        <v>2027</v>
      </c>
      <c r="K21" s="171">
        <f>$K$11</f>
        <v>2028</v>
      </c>
      <c r="L21" s="171">
        <f>$L$11</f>
        <v>2029</v>
      </c>
      <c r="M21" s="171">
        <f>$M$11</f>
        <v>2030</v>
      </c>
      <c r="N21" s="171">
        <f>$N$11</f>
        <v>2031</v>
      </c>
      <c r="O21" s="171">
        <f>$O$11</f>
        <v>2032</v>
      </c>
      <c r="P21" s="171">
        <f>$P$11</f>
        <v>2033</v>
      </c>
    </row>
    <row r="22" spans="1:16" ht="16.5" customHeight="1" x14ac:dyDescent="0.6">
      <c r="A22" s="86" t="s">
        <v>78</v>
      </c>
      <c r="B22" s="81">
        <f>SUM(C22:P22)</f>
        <v>0</v>
      </c>
      <c r="C22" s="105"/>
      <c r="D22" s="105"/>
      <c r="E22" s="105"/>
      <c r="F22" s="105"/>
      <c r="G22" s="105"/>
      <c r="H22" s="105"/>
      <c r="I22" s="105"/>
      <c r="J22" s="105"/>
      <c r="K22" s="105"/>
      <c r="L22" s="105"/>
      <c r="M22" s="105"/>
      <c r="N22" s="105"/>
      <c r="O22" s="105"/>
      <c r="P22" s="105"/>
    </row>
    <row r="23" spans="1:16" x14ac:dyDescent="0.6">
      <c r="A23" s="91" t="s">
        <v>79</v>
      </c>
      <c r="B23" s="81">
        <f>B22-$B$12</f>
        <v>0</v>
      </c>
      <c r="C23" s="156"/>
      <c r="D23" s="156"/>
      <c r="E23" s="156"/>
      <c r="F23" s="156"/>
      <c r="G23" s="156"/>
      <c r="H23" s="156"/>
      <c r="I23" s="156"/>
      <c r="J23" s="156"/>
      <c r="K23" s="156"/>
      <c r="L23" s="156"/>
      <c r="M23" s="156"/>
      <c r="N23" s="156"/>
      <c r="O23" s="156"/>
      <c r="P23" s="156"/>
    </row>
    <row r="24" spans="1:16" ht="42" customHeight="1" thickBot="1" x14ac:dyDescent="0.75">
      <c r="A24" s="92" t="s">
        <v>80</v>
      </c>
      <c r="B24" s="371" t="s">
        <v>86</v>
      </c>
      <c r="C24" s="372"/>
      <c r="D24" s="372"/>
      <c r="E24" s="372"/>
      <c r="F24" s="372"/>
      <c r="G24" s="373"/>
      <c r="H24" s="93"/>
      <c r="I24" s="93"/>
      <c r="J24" s="93"/>
      <c r="K24" s="93"/>
      <c r="L24" s="93"/>
      <c r="M24" s="93"/>
      <c r="N24" s="93"/>
      <c r="O24" s="93"/>
      <c r="P24" s="94"/>
    </row>
    <row r="25" spans="1:16" ht="20.149999999999999" customHeight="1" x14ac:dyDescent="0.6">
      <c r="A25" s="113" t="s">
        <v>82</v>
      </c>
      <c r="B25" s="171" t="str">
        <f>$B$11</f>
        <v>Totals</v>
      </c>
      <c r="C25" s="171">
        <f>$C$11</f>
        <v>2020</v>
      </c>
      <c r="D25" s="171">
        <f>$D$11</f>
        <v>2021</v>
      </c>
      <c r="E25" s="171">
        <f>$E$11</f>
        <v>2022</v>
      </c>
      <c r="F25" s="171">
        <f>$F$11</f>
        <v>2023</v>
      </c>
      <c r="G25" s="171">
        <f>$G$11</f>
        <v>2024</v>
      </c>
      <c r="H25" s="171">
        <f>$H$11</f>
        <v>2025</v>
      </c>
      <c r="I25" s="171">
        <f>$I$11</f>
        <v>2026</v>
      </c>
      <c r="J25" s="171">
        <f>$J$11</f>
        <v>2027</v>
      </c>
      <c r="K25" s="171">
        <f>$K$11</f>
        <v>2028</v>
      </c>
      <c r="L25" s="171">
        <f>$L$11</f>
        <v>2029</v>
      </c>
      <c r="M25" s="171">
        <f>$M$11</f>
        <v>2030</v>
      </c>
      <c r="N25" s="171">
        <f>$N$11</f>
        <v>2031</v>
      </c>
      <c r="O25" s="171">
        <f>$O$11</f>
        <v>2032</v>
      </c>
      <c r="P25" s="171">
        <f>$P$11</f>
        <v>2033</v>
      </c>
    </row>
    <row r="26" spans="1:16" ht="18.75" customHeight="1" x14ac:dyDescent="0.6">
      <c r="A26" s="86" t="str">
        <f>A22</f>
        <v>Discretionary - LOI disbursement schedule</v>
      </c>
      <c r="B26" s="81">
        <f>SUM(C26:P26)</f>
        <v>0</v>
      </c>
      <c r="C26" s="105"/>
      <c r="D26" s="105"/>
      <c r="E26" s="105"/>
      <c r="F26" s="105"/>
      <c r="G26" s="105"/>
      <c r="H26" s="105"/>
      <c r="I26" s="105"/>
      <c r="J26" s="105"/>
      <c r="K26" s="105"/>
      <c r="L26" s="105"/>
      <c r="M26" s="105"/>
      <c r="N26" s="105"/>
      <c r="O26" s="105"/>
      <c r="P26" s="105"/>
    </row>
    <row r="27" spans="1:16" ht="18.75" customHeight="1" x14ac:dyDescent="0.6">
      <c r="A27" s="91" t="str">
        <f>A23</f>
        <v>Change (if any) in LOI Discretionary funding</v>
      </c>
      <c r="B27" s="81">
        <f>B26-$B$12</f>
        <v>0</v>
      </c>
      <c r="C27" s="156"/>
      <c r="D27" s="156"/>
      <c r="E27" s="156"/>
      <c r="F27" s="156"/>
      <c r="G27" s="156"/>
      <c r="H27" s="156"/>
      <c r="I27" s="156"/>
      <c r="J27" s="156"/>
      <c r="K27" s="156"/>
      <c r="L27" s="156"/>
      <c r="M27" s="156"/>
      <c r="N27" s="156"/>
      <c r="O27" s="156"/>
      <c r="P27" s="156"/>
    </row>
    <row r="28" spans="1:16" ht="39.950000000000003" customHeight="1" thickBot="1" x14ac:dyDescent="0.75">
      <c r="A28" s="92" t="str">
        <f>A24</f>
        <v>Impact on costs and/or other funding sources</v>
      </c>
      <c r="B28" s="371" t="s">
        <v>86</v>
      </c>
      <c r="C28" s="372"/>
      <c r="D28" s="372"/>
      <c r="E28" s="372"/>
      <c r="F28" s="372"/>
      <c r="G28" s="373"/>
      <c r="H28" s="93"/>
      <c r="I28" s="93"/>
      <c r="J28" s="93"/>
      <c r="K28" s="93"/>
      <c r="L28" s="93"/>
      <c r="M28" s="93"/>
      <c r="N28" s="93"/>
      <c r="O28" s="93"/>
      <c r="P28" s="94"/>
    </row>
    <row r="29" spans="1:16" x14ac:dyDescent="0.6">
      <c r="A29" s="3"/>
      <c r="B29" s="8"/>
      <c r="C29" s="8"/>
      <c r="D29" s="8"/>
      <c r="E29" s="8"/>
      <c r="F29" s="8"/>
      <c r="G29" s="8"/>
      <c r="H29" s="8"/>
      <c r="I29" s="8"/>
      <c r="J29" s="8"/>
      <c r="K29" s="8"/>
      <c r="L29" s="8"/>
      <c r="M29" s="8"/>
      <c r="N29" s="8"/>
      <c r="O29" s="8"/>
      <c r="P29" s="8"/>
    </row>
    <row r="30" spans="1:16" x14ac:dyDescent="0.6">
      <c r="A30" s="97" t="s">
        <v>114</v>
      </c>
    </row>
  </sheetData>
  <mergeCells count="4">
    <mergeCell ref="B16:G16"/>
    <mergeCell ref="B20:G20"/>
    <mergeCell ref="B24:G24"/>
    <mergeCell ref="B28:G28"/>
  </mergeCells>
  <phoneticPr fontId="0" type="noConversion"/>
  <pageMargins left="0.5" right="0.5" top="0.5" bottom="0.75" header="0.5" footer="0.5"/>
  <pageSetup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29"/>
  <sheetViews>
    <sheetView showGridLines="0" tabSelected="1" zoomScaleNormal="100" workbookViewId="0">
      <selection activeCell="A10" sqref="A10"/>
    </sheetView>
  </sheetViews>
  <sheetFormatPr defaultRowHeight="13" x14ac:dyDescent="0.6"/>
  <cols>
    <col min="1" max="1" width="82.54296875" customWidth="1"/>
    <col min="2" max="2" width="14.26953125" customWidth="1"/>
    <col min="3" max="5" width="12.7265625" customWidth="1"/>
    <col min="6" max="12" width="12.7265625" hidden="1" customWidth="1"/>
    <col min="13" max="13" width="13.54296875" hidden="1" customWidth="1"/>
  </cols>
  <sheetData>
    <row r="1" spans="1:13" s="163" customFormat="1" ht="15.25" x14ac:dyDescent="0.65">
      <c r="A1" s="163" t="s">
        <v>102</v>
      </c>
    </row>
    <row r="2" spans="1:13" ht="30" customHeight="1" x14ac:dyDescent="0.6">
      <c r="A2" s="98" t="s">
        <v>105</v>
      </c>
    </row>
    <row r="3" spans="1:13" ht="15.5" x14ac:dyDescent="0.7">
      <c r="A3" s="75" t="s">
        <v>25</v>
      </c>
    </row>
    <row r="4" spans="1:13" ht="17.25" customHeight="1" x14ac:dyDescent="0.6">
      <c r="A4" s="154" t="s">
        <v>123</v>
      </c>
    </row>
    <row r="5" spans="1:13" x14ac:dyDescent="0.6">
      <c r="A5" s="154" t="s">
        <v>127</v>
      </c>
    </row>
    <row r="6" spans="1:13" x14ac:dyDescent="0.6">
      <c r="A6" s="154" t="s">
        <v>124</v>
      </c>
    </row>
    <row r="7" spans="1:13" x14ac:dyDescent="0.6">
      <c r="A7" s="154" t="s">
        <v>125</v>
      </c>
    </row>
    <row r="8" spans="1:13" x14ac:dyDescent="0.6">
      <c r="A8" s="154" t="s">
        <v>126</v>
      </c>
    </row>
    <row r="9" spans="1:13" ht="20.25" customHeight="1" x14ac:dyDescent="0.6">
      <c r="A9" s="359">
        <v>45051</v>
      </c>
    </row>
    <row r="10" spans="1:13" ht="18.75" customHeight="1" thickBot="1" x14ac:dyDescent="0.75">
      <c r="A10" s="176" t="s">
        <v>73</v>
      </c>
      <c r="B10" s="175"/>
      <c r="C10" s="175"/>
      <c r="D10" s="175"/>
      <c r="E10" s="175"/>
      <c r="F10" s="175"/>
      <c r="G10" s="175"/>
      <c r="H10" s="175"/>
      <c r="I10" s="175"/>
      <c r="J10" s="175"/>
      <c r="K10" s="175"/>
      <c r="L10" s="175"/>
      <c r="M10" s="175"/>
    </row>
    <row r="11" spans="1:13" ht="20.25" customHeight="1" x14ac:dyDescent="0.6">
      <c r="A11" s="382"/>
      <c r="B11" s="380" t="s">
        <v>65</v>
      </c>
      <c r="C11" s="384" t="s">
        <v>136</v>
      </c>
      <c r="D11" s="384" t="s">
        <v>137</v>
      </c>
      <c r="E11" s="386" t="s">
        <v>138</v>
      </c>
      <c r="F11" s="374" t="s">
        <v>66</v>
      </c>
      <c r="G11" s="376" t="str">
        <f>'Program-Level Data Entry'!B16</f>
        <v>Professional Services</v>
      </c>
      <c r="H11" s="378" t="str">
        <f>'Program-Level Data Entry'!B17</f>
        <v>Land Acquisition</v>
      </c>
      <c r="I11" s="378" t="str">
        <f>'Program-Level Data Entry'!B90</f>
        <v>Runways</v>
      </c>
      <c r="J11" s="378" t="str">
        <f>'Program-Level Data Entry'!B22</f>
        <v xml:space="preserve">Other Airside </v>
      </c>
      <c r="K11" s="378" t="str">
        <f>'Program-Level Data Entry'!B23</f>
        <v xml:space="preserve">Terminal </v>
      </c>
      <c r="L11" s="378" t="str">
        <f>'Program-Level Data Entry'!B24</f>
        <v>Landside</v>
      </c>
      <c r="M11" s="378" t="str">
        <f>'Program-Level Data Entry'!B25</f>
        <v>Infrastructure</v>
      </c>
    </row>
    <row r="12" spans="1:13" ht="21.75" customHeight="1" x14ac:dyDescent="0.6">
      <c r="A12" s="383"/>
      <c r="B12" s="381"/>
      <c r="C12" s="385"/>
      <c r="D12" s="385"/>
      <c r="E12" s="379"/>
      <c r="F12" s="375"/>
      <c r="G12" s="377"/>
      <c r="H12" s="379"/>
      <c r="I12" s="379"/>
      <c r="J12" s="379"/>
      <c r="K12" s="379"/>
      <c r="L12" s="379"/>
      <c r="M12" s="379"/>
    </row>
    <row r="13" spans="1:13" x14ac:dyDescent="0.6">
      <c r="A13" s="356" t="s">
        <v>131</v>
      </c>
      <c r="B13" s="357"/>
      <c r="C13" s="293"/>
      <c r="D13" s="362"/>
      <c r="E13" s="292"/>
      <c r="F13" s="294">
        <f t="shared" ref="F13:F42" si="0">B13</f>
        <v>0</v>
      </c>
      <c r="G13" s="295"/>
      <c r="H13" s="296"/>
      <c r="I13" s="296"/>
      <c r="J13" s="296"/>
      <c r="K13" s="296"/>
      <c r="L13" s="296"/>
      <c r="M13" s="296"/>
    </row>
    <row r="14" spans="1:13" x14ac:dyDescent="0.6">
      <c r="A14" s="103" t="s">
        <v>128</v>
      </c>
      <c r="B14" s="345">
        <v>25100</v>
      </c>
      <c r="C14" s="106">
        <f>B14</f>
        <v>25100</v>
      </c>
      <c r="D14" s="363"/>
      <c r="E14" s="104"/>
      <c r="F14" s="107">
        <f t="shared" si="0"/>
        <v>25100</v>
      </c>
      <c r="G14" s="346">
        <f t="shared" ref="G14:G24" si="1">F14</f>
        <v>25100</v>
      </c>
      <c r="H14" s="172"/>
      <c r="I14" s="172"/>
      <c r="J14" s="172"/>
      <c r="K14" s="172"/>
      <c r="L14" s="172"/>
      <c r="M14" s="172"/>
    </row>
    <row r="15" spans="1:13" x14ac:dyDescent="0.6">
      <c r="A15" s="102" t="s">
        <v>147</v>
      </c>
      <c r="B15" s="347">
        <v>15000</v>
      </c>
      <c r="C15" s="108">
        <v>15000</v>
      </c>
      <c r="D15" s="364"/>
      <c r="E15" s="101"/>
      <c r="F15" s="109">
        <f t="shared" si="0"/>
        <v>15000</v>
      </c>
      <c r="G15" s="348">
        <f t="shared" si="1"/>
        <v>15000</v>
      </c>
      <c r="H15" s="173"/>
      <c r="I15" s="173"/>
      <c r="J15" s="173"/>
      <c r="K15" s="173"/>
      <c r="L15" s="173"/>
      <c r="M15" s="173"/>
    </row>
    <row r="16" spans="1:13" x14ac:dyDescent="0.6">
      <c r="A16" s="387" t="s">
        <v>157</v>
      </c>
      <c r="B16" s="347">
        <v>44300</v>
      </c>
      <c r="C16" s="108"/>
      <c r="D16" s="388">
        <v>44300</v>
      </c>
      <c r="E16" s="101"/>
      <c r="F16" s="109"/>
      <c r="G16" s="348"/>
      <c r="H16" s="173"/>
      <c r="I16" s="173"/>
      <c r="J16" s="173"/>
      <c r="K16" s="173"/>
      <c r="L16" s="173"/>
      <c r="M16" s="173"/>
    </row>
    <row r="17" spans="1:13" x14ac:dyDescent="0.6">
      <c r="A17" s="102" t="s">
        <v>148</v>
      </c>
      <c r="B17" s="347">
        <v>23800</v>
      </c>
      <c r="C17" s="108">
        <v>23800</v>
      </c>
      <c r="D17" s="364"/>
      <c r="E17" s="101"/>
      <c r="F17" s="109">
        <f t="shared" si="0"/>
        <v>23800</v>
      </c>
      <c r="G17" s="348">
        <f t="shared" si="1"/>
        <v>23800</v>
      </c>
      <c r="H17" s="173"/>
      <c r="I17" s="173"/>
      <c r="J17" s="173"/>
      <c r="K17" s="173"/>
      <c r="L17" s="173"/>
      <c r="M17" s="173"/>
    </row>
    <row r="18" spans="1:13" x14ac:dyDescent="0.6">
      <c r="A18" s="387" t="s">
        <v>154</v>
      </c>
      <c r="B18" s="347">
        <v>11200</v>
      </c>
      <c r="C18" s="108"/>
      <c r="D18" s="388">
        <v>11200</v>
      </c>
      <c r="E18" s="101"/>
      <c r="F18" s="109">
        <f t="shared" si="0"/>
        <v>11200</v>
      </c>
      <c r="G18" s="348"/>
      <c r="H18" s="173"/>
      <c r="I18" s="173"/>
      <c r="J18" s="173"/>
      <c r="K18" s="173"/>
      <c r="L18" s="173"/>
      <c r="M18" s="173"/>
    </row>
    <row r="19" spans="1:13" x14ac:dyDescent="0.6">
      <c r="A19" s="102" t="s">
        <v>149</v>
      </c>
      <c r="B19" s="347">
        <v>28350</v>
      </c>
      <c r="C19" s="108">
        <f>B19*0.7</f>
        <v>19845</v>
      </c>
      <c r="D19" s="364"/>
      <c r="E19" s="101"/>
      <c r="F19" s="109">
        <f t="shared" si="0"/>
        <v>28350</v>
      </c>
      <c r="G19" s="348">
        <f t="shared" si="1"/>
        <v>28350</v>
      </c>
      <c r="H19" s="173"/>
      <c r="I19" s="173"/>
      <c r="J19" s="173"/>
      <c r="K19" s="173"/>
      <c r="L19" s="173"/>
      <c r="M19" s="173"/>
    </row>
    <row r="20" spans="1:13" x14ac:dyDescent="0.6">
      <c r="A20" s="387" t="s">
        <v>155</v>
      </c>
      <c r="B20" s="347">
        <v>12150</v>
      </c>
      <c r="C20" s="108"/>
      <c r="D20" s="388">
        <v>12150</v>
      </c>
      <c r="E20" s="101"/>
      <c r="F20" s="109">
        <f t="shared" si="0"/>
        <v>12150</v>
      </c>
      <c r="G20" s="348"/>
      <c r="H20" s="173"/>
      <c r="I20" s="173"/>
      <c r="J20" s="173"/>
      <c r="K20" s="173"/>
      <c r="L20" s="173"/>
      <c r="M20" s="173"/>
    </row>
    <row r="21" spans="1:13" x14ac:dyDescent="0.6">
      <c r="A21" s="102" t="s">
        <v>140</v>
      </c>
      <c r="B21" s="347">
        <v>40635</v>
      </c>
      <c r="C21" s="108">
        <f>B21*0.7</f>
        <v>28444.5</v>
      </c>
      <c r="D21" s="364"/>
      <c r="E21" s="101"/>
      <c r="F21" s="109">
        <f t="shared" si="0"/>
        <v>40635</v>
      </c>
      <c r="G21" s="348">
        <f t="shared" si="1"/>
        <v>40635</v>
      </c>
      <c r="H21" s="173"/>
      <c r="I21" s="173"/>
      <c r="J21" s="173"/>
      <c r="K21" s="173"/>
      <c r="L21" s="173"/>
      <c r="M21" s="173"/>
    </row>
    <row r="22" spans="1:13" x14ac:dyDescent="0.6">
      <c r="A22" s="387" t="s">
        <v>156</v>
      </c>
      <c r="B22" s="347">
        <v>17415</v>
      </c>
      <c r="C22" s="108"/>
      <c r="D22" s="388">
        <v>17415</v>
      </c>
      <c r="E22" s="101"/>
      <c r="F22" s="109">
        <f t="shared" si="0"/>
        <v>17415</v>
      </c>
      <c r="G22" s="348"/>
      <c r="H22" s="173"/>
      <c r="I22" s="173"/>
      <c r="J22" s="173"/>
      <c r="K22" s="173"/>
      <c r="L22" s="173"/>
      <c r="M22" s="173"/>
    </row>
    <row r="23" spans="1:13" x14ac:dyDescent="0.6">
      <c r="A23" s="102" t="s">
        <v>141</v>
      </c>
      <c r="B23" s="347">
        <v>105000</v>
      </c>
      <c r="C23" s="108">
        <v>76054</v>
      </c>
      <c r="D23" s="388">
        <f t="shared" ref="D15:D24" si="2">B23-C23</f>
        <v>28946</v>
      </c>
      <c r="E23" s="101"/>
      <c r="F23" s="109">
        <f t="shared" si="0"/>
        <v>105000</v>
      </c>
      <c r="G23" s="348">
        <f t="shared" si="1"/>
        <v>105000</v>
      </c>
      <c r="H23" s="173"/>
      <c r="I23" s="173"/>
      <c r="J23" s="173"/>
      <c r="K23" s="173"/>
      <c r="L23" s="173"/>
      <c r="M23" s="173"/>
    </row>
    <row r="24" spans="1:13" x14ac:dyDescent="0.6">
      <c r="A24" s="102" t="s">
        <v>139</v>
      </c>
      <c r="B24" s="347">
        <v>9515</v>
      </c>
      <c r="C24" s="108">
        <f>B24*0.7</f>
        <v>6660.5</v>
      </c>
      <c r="D24" s="388">
        <f t="shared" si="2"/>
        <v>2854.5</v>
      </c>
      <c r="E24" s="101"/>
      <c r="F24" s="109">
        <f t="shared" si="0"/>
        <v>9515</v>
      </c>
      <c r="G24" s="348">
        <f t="shared" si="1"/>
        <v>9515</v>
      </c>
      <c r="H24" s="173"/>
      <c r="I24" s="173"/>
      <c r="J24" s="173"/>
      <c r="K24" s="173"/>
      <c r="L24" s="173"/>
      <c r="M24" s="173"/>
    </row>
    <row r="25" spans="1:13" x14ac:dyDescent="0.6">
      <c r="A25" s="102"/>
      <c r="B25" s="173"/>
      <c r="C25" s="108"/>
      <c r="D25" s="364"/>
      <c r="E25" s="101"/>
      <c r="F25" s="109">
        <f t="shared" si="0"/>
        <v>0</v>
      </c>
      <c r="G25" s="174"/>
      <c r="H25" s="173"/>
      <c r="I25" s="173"/>
      <c r="J25" s="173"/>
      <c r="K25" s="173"/>
      <c r="L25" s="173"/>
      <c r="M25" s="173"/>
    </row>
    <row r="26" spans="1:13" x14ac:dyDescent="0.6">
      <c r="A26" s="358" t="s">
        <v>129</v>
      </c>
      <c r="B26" s="173"/>
      <c r="C26" s="108"/>
      <c r="D26" s="364"/>
      <c r="E26" s="101"/>
      <c r="F26" s="109">
        <f t="shared" si="0"/>
        <v>0</v>
      </c>
      <c r="G26" s="174"/>
      <c r="H26" s="173"/>
      <c r="I26" s="173"/>
      <c r="J26" s="173"/>
      <c r="K26" s="173"/>
      <c r="L26" s="173"/>
      <c r="M26" s="173"/>
    </row>
    <row r="27" spans="1:13" x14ac:dyDescent="0.6">
      <c r="A27" s="358" t="s">
        <v>132</v>
      </c>
      <c r="B27" s="173"/>
      <c r="C27" s="108"/>
      <c r="D27" s="364"/>
      <c r="E27" s="101"/>
      <c r="F27" s="109">
        <f t="shared" si="0"/>
        <v>0</v>
      </c>
      <c r="G27" s="174"/>
      <c r="H27" s="173"/>
      <c r="I27" s="173"/>
      <c r="J27" s="173"/>
      <c r="K27" s="173"/>
      <c r="L27" s="173"/>
      <c r="M27" s="173"/>
    </row>
    <row r="28" spans="1:13" x14ac:dyDescent="0.6">
      <c r="A28" s="102" t="s">
        <v>142</v>
      </c>
      <c r="B28" s="347">
        <v>20700</v>
      </c>
      <c r="C28" s="108">
        <v>20700</v>
      </c>
      <c r="D28" s="101"/>
      <c r="E28" s="101"/>
      <c r="F28" s="109">
        <f t="shared" si="0"/>
        <v>20700</v>
      </c>
      <c r="G28" s="348">
        <f>F28</f>
        <v>20700</v>
      </c>
      <c r="H28" s="173"/>
      <c r="I28" s="173"/>
      <c r="J28" s="173"/>
      <c r="K28" s="173"/>
      <c r="L28" s="173"/>
      <c r="M28" s="173"/>
    </row>
    <row r="29" spans="1:13" x14ac:dyDescent="0.6">
      <c r="A29" s="387" t="s">
        <v>150</v>
      </c>
      <c r="B29" s="347">
        <v>12300</v>
      </c>
      <c r="C29" s="108"/>
      <c r="D29" s="388">
        <v>12300</v>
      </c>
      <c r="E29" s="101"/>
      <c r="F29" s="109"/>
      <c r="G29" s="348"/>
      <c r="H29" s="173"/>
      <c r="I29" s="173"/>
      <c r="J29" s="173"/>
      <c r="K29" s="173"/>
      <c r="L29" s="173"/>
      <c r="M29" s="173"/>
    </row>
    <row r="30" spans="1:13" x14ac:dyDescent="0.6">
      <c r="A30" s="358" t="s">
        <v>133</v>
      </c>
      <c r="B30" s="347"/>
      <c r="C30" s="108"/>
      <c r="D30" s="364"/>
      <c r="E30" s="101"/>
      <c r="F30" s="109">
        <f t="shared" si="0"/>
        <v>0</v>
      </c>
      <c r="G30" s="348"/>
      <c r="H30" s="173"/>
      <c r="I30" s="173"/>
      <c r="J30" s="173"/>
      <c r="K30" s="173"/>
      <c r="L30" s="173"/>
      <c r="M30" s="173"/>
    </row>
    <row r="31" spans="1:13" x14ac:dyDescent="0.6">
      <c r="A31" s="360" t="s">
        <v>134</v>
      </c>
      <c r="B31" s="347">
        <v>18400</v>
      </c>
      <c r="C31" s="108">
        <f>B31</f>
        <v>18400</v>
      </c>
      <c r="D31" s="364"/>
      <c r="E31" s="101"/>
      <c r="F31" s="109">
        <f t="shared" si="0"/>
        <v>18400</v>
      </c>
      <c r="G31" s="348">
        <f t="shared" ref="G31:G39" si="3">F31</f>
        <v>18400</v>
      </c>
      <c r="H31" s="173"/>
      <c r="I31" s="173"/>
      <c r="J31" s="173"/>
      <c r="K31" s="173"/>
      <c r="L31" s="173"/>
      <c r="M31" s="173"/>
    </row>
    <row r="32" spans="1:13" x14ac:dyDescent="0.6">
      <c r="A32" s="360" t="s">
        <v>135</v>
      </c>
      <c r="B32" s="347">
        <v>59600</v>
      </c>
      <c r="C32" s="108">
        <f>B32</f>
        <v>59600</v>
      </c>
      <c r="D32" s="364"/>
      <c r="E32" s="101"/>
      <c r="F32" s="109">
        <f t="shared" si="0"/>
        <v>59600</v>
      </c>
      <c r="G32" s="348">
        <f t="shared" si="3"/>
        <v>59600</v>
      </c>
      <c r="H32" s="173"/>
      <c r="I32" s="173"/>
      <c r="J32" s="173"/>
      <c r="K32" s="173"/>
      <c r="L32" s="173"/>
      <c r="M32" s="173"/>
    </row>
    <row r="33" spans="1:13" x14ac:dyDescent="0.6">
      <c r="A33" s="389" t="s">
        <v>151</v>
      </c>
      <c r="B33" s="347">
        <v>33000</v>
      </c>
      <c r="C33" s="108"/>
      <c r="D33" s="388">
        <v>33000</v>
      </c>
      <c r="E33" s="101"/>
      <c r="F33" s="109">
        <f t="shared" si="0"/>
        <v>33000</v>
      </c>
      <c r="G33" s="348"/>
      <c r="H33" s="173"/>
      <c r="I33" s="173"/>
      <c r="J33" s="173"/>
      <c r="K33" s="173"/>
      <c r="L33" s="173"/>
      <c r="M33" s="173"/>
    </row>
    <row r="34" spans="1:13" x14ac:dyDescent="0.6">
      <c r="A34" s="360" t="s">
        <v>143</v>
      </c>
      <c r="B34" s="347">
        <v>40675</v>
      </c>
      <c r="C34" s="108">
        <v>40675</v>
      </c>
      <c r="D34" s="364"/>
      <c r="E34" s="101"/>
      <c r="F34" s="109">
        <f t="shared" si="0"/>
        <v>40675</v>
      </c>
      <c r="G34" s="348">
        <f t="shared" si="3"/>
        <v>40675</v>
      </c>
      <c r="H34" s="173"/>
      <c r="I34" s="173"/>
      <c r="J34" s="173"/>
      <c r="K34" s="173"/>
      <c r="L34" s="173"/>
      <c r="M34" s="173"/>
    </row>
    <row r="35" spans="1:13" x14ac:dyDescent="0.6">
      <c r="A35" s="389" t="s">
        <v>152</v>
      </c>
      <c r="B35" s="347">
        <v>35000</v>
      </c>
      <c r="C35" s="108"/>
      <c r="D35" s="388">
        <v>35000</v>
      </c>
      <c r="E35" s="101"/>
      <c r="F35" s="109">
        <f t="shared" si="0"/>
        <v>35000</v>
      </c>
      <c r="G35" s="348"/>
      <c r="H35" s="173"/>
      <c r="I35" s="173"/>
      <c r="J35" s="173"/>
      <c r="K35" s="173"/>
      <c r="L35" s="173"/>
      <c r="M35" s="173"/>
    </row>
    <row r="36" spans="1:13" x14ac:dyDescent="0.6">
      <c r="A36" s="360" t="s">
        <v>144</v>
      </c>
      <c r="B36" s="347">
        <v>88350</v>
      </c>
      <c r="C36" s="108">
        <v>88350</v>
      </c>
      <c r="D36" s="364"/>
      <c r="E36" s="101"/>
      <c r="F36" s="109">
        <f t="shared" si="0"/>
        <v>88350</v>
      </c>
      <c r="G36" s="348">
        <f t="shared" si="3"/>
        <v>88350</v>
      </c>
      <c r="H36" s="173"/>
      <c r="I36" s="173"/>
      <c r="J36" s="173"/>
      <c r="K36" s="173"/>
      <c r="L36" s="173"/>
      <c r="M36" s="173"/>
    </row>
    <row r="37" spans="1:13" x14ac:dyDescent="0.6">
      <c r="A37" s="389" t="s">
        <v>153</v>
      </c>
      <c r="B37" s="347">
        <v>60000</v>
      </c>
      <c r="C37" s="108"/>
      <c r="D37" s="388">
        <v>60000</v>
      </c>
      <c r="E37" s="101"/>
      <c r="F37" s="109">
        <f t="shared" si="0"/>
        <v>60000</v>
      </c>
      <c r="G37" s="348"/>
      <c r="H37" s="173"/>
      <c r="I37" s="173"/>
      <c r="J37" s="173"/>
      <c r="K37" s="173"/>
      <c r="L37" s="173"/>
      <c r="M37" s="173"/>
    </row>
    <row r="38" spans="1:13" x14ac:dyDescent="0.6">
      <c r="A38" s="360" t="s">
        <v>145</v>
      </c>
      <c r="B38" s="347">
        <v>12200</v>
      </c>
      <c r="C38" s="108">
        <v>12200</v>
      </c>
      <c r="D38" s="364"/>
      <c r="E38" s="101"/>
      <c r="F38" s="109">
        <f t="shared" si="0"/>
        <v>12200</v>
      </c>
      <c r="G38" s="348">
        <f t="shared" si="3"/>
        <v>12200</v>
      </c>
      <c r="H38" s="173"/>
      <c r="I38" s="173"/>
      <c r="J38" s="173"/>
      <c r="K38" s="173"/>
      <c r="L38" s="173"/>
      <c r="M38" s="173"/>
    </row>
    <row r="39" spans="1:13" x14ac:dyDescent="0.6">
      <c r="A39" s="360" t="s">
        <v>146</v>
      </c>
      <c r="B39" s="347">
        <v>35500</v>
      </c>
      <c r="C39" s="108">
        <v>24600</v>
      </c>
      <c r="D39" s="388">
        <v>20611</v>
      </c>
      <c r="E39" s="101"/>
      <c r="F39" s="109">
        <f t="shared" si="0"/>
        <v>35500</v>
      </c>
      <c r="G39" s="348">
        <f t="shared" si="3"/>
        <v>35500</v>
      </c>
      <c r="H39" s="173"/>
      <c r="I39" s="173"/>
      <c r="J39" s="173"/>
      <c r="K39" s="173"/>
      <c r="L39" s="173"/>
      <c r="M39" s="173"/>
    </row>
    <row r="40" spans="1:13" x14ac:dyDescent="0.6">
      <c r="A40" s="102"/>
      <c r="B40" s="347"/>
      <c r="C40" s="108"/>
      <c r="D40" s="364"/>
      <c r="E40" s="101"/>
      <c r="F40" s="109">
        <f t="shared" si="0"/>
        <v>0</v>
      </c>
      <c r="G40" s="348"/>
      <c r="H40" s="173"/>
      <c r="I40" s="173"/>
      <c r="J40" s="173"/>
      <c r="K40" s="173"/>
      <c r="L40" s="173"/>
      <c r="M40" s="173"/>
    </row>
    <row r="41" spans="1:13" x14ac:dyDescent="0.6">
      <c r="A41" s="390" t="s">
        <v>130</v>
      </c>
      <c r="B41" s="347">
        <v>60000</v>
      </c>
      <c r="C41" s="108"/>
      <c r="D41" s="388">
        <f>B41</f>
        <v>60000</v>
      </c>
      <c r="E41" s="101"/>
      <c r="F41" s="109">
        <f t="shared" si="0"/>
        <v>60000</v>
      </c>
      <c r="G41" s="348">
        <f>F41</f>
        <v>60000</v>
      </c>
      <c r="H41" s="173"/>
      <c r="I41" s="173"/>
      <c r="J41" s="173"/>
      <c r="K41" s="173"/>
      <c r="L41" s="173"/>
      <c r="M41" s="173"/>
    </row>
    <row r="42" spans="1:13" x14ac:dyDescent="0.6">
      <c r="A42" s="349"/>
      <c r="B42" s="347"/>
      <c r="C42" s="108"/>
      <c r="D42" s="364"/>
      <c r="E42" s="101"/>
      <c r="F42" s="109">
        <f t="shared" si="0"/>
        <v>0</v>
      </c>
      <c r="G42" s="348">
        <f>F42</f>
        <v>0</v>
      </c>
      <c r="H42" s="350"/>
      <c r="I42" s="350"/>
      <c r="J42" s="350"/>
      <c r="K42" s="350"/>
      <c r="L42" s="350"/>
      <c r="M42" s="350"/>
    </row>
    <row r="43" spans="1:13" ht="13.75" thickBot="1" x14ac:dyDescent="0.75">
      <c r="A43" s="361"/>
      <c r="B43" s="354"/>
      <c r="C43" s="351"/>
      <c r="D43" s="365"/>
      <c r="E43" s="352"/>
      <c r="F43" s="353"/>
      <c r="G43" s="355"/>
      <c r="H43" s="350"/>
      <c r="I43" s="350"/>
      <c r="J43" s="350"/>
      <c r="K43" s="350"/>
      <c r="L43" s="350"/>
      <c r="M43" s="350"/>
    </row>
    <row r="44" spans="1:13" ht="17.25" customHeight="1" thickTop="1" thickBot="1" x14ac:dyDescent="0.75">
      <c r="A44" s="170" t="s">
        <v>6</v>
      </c>
      <c r="B44" s="165">
        <f>SUM(B14:B43)</f>
        <v>808190</v>
      </c>
      <c r="C44" s="167">
        <f t="shared" ref="C44:M44" si="4">SUM(C14:C43)</f>
        <v>459429</v>
      </c>
      <c r="D44" s="167">
        <f t="shared" si="4"/>
        <v>337776.5</v>
      </c>
      <c r="E44" s="168">
        <f t="shared" si="4"/>
        <v>0</v>
      </c>
      <c r="F44" s="169">
        <f t="shared" si="4"/>
        <v>751590</v>
      </c>
      <c r="G44" s="166">
        <f t="shared" si="4"/>
        <v>582825</v>
      </c>
      <c r="H44" s="165">
        <f t="shared" si="4"/>
        <v>0</v>
      </c>
      <c r="I44" s="165">
        <f t="shared" si="4"/>
        <v>0</v>
      </c>
      <c r="J44" s="165">
        <f t="shared" si="4"/>
        <v>0</v>
      </c>
      <c r="K44" s="165">
        <f t="shared" si="4"/>
        <v>0</v>
      </c>
      <c r="L44" s="165">
        <f t="shared" si="4"/>
        <v>0</v>
      </c>
      <c r="M44" s="165">
        <f t="shared" si="4"/>
        <v>0</v>
      </c>
    </row>
    <row r="45" spans="1:13" x14ac:dyDescent="0.6">
      <c r="A45" s="9"/>
      <c r="B45" s="8"/>
      <c r="C45" s="10"/>
      <c r="D45" s="10"/>
      <c r="E45" s="10"/>
      <c r="F45" s="10"/>
      <c r="G45" s="10"/>
      <c r="H45" s="10"/>
      <c r="I45" s="10"/>
      <c r="J45" s="10"/>
      <c r="K45" s="10"/>
      <c r="L45" s="10"/>
      <c r="M45" s="10"/>
    </row>
    <row r="46" spans="1:13" s="4" customFormat="1" x14ac:dyDescent="0.6">
      <c r="A46" s="97" t="s">
        <v>114</v>
      </c>
    </row>
    <row r="47" spans="1:13" s="4" customFormat="1" x14ac:dyDescent="0.6"/>
    <row r="48" spans="1:13" s="4" customFormat="1" x14ac:dyDescent="0.6"/>
    <row r="49" s="4" customFormat="1" x14ac:dyDescent="0.6"/>
    <row r="50" s="4" customFormat="1" x14ac:dyDescent="0.6"/>
    <row r="51" s="4" customFormat="1" x14ac:dyDescent="0.6"/>
    <row r="52" s="4" customFormat="1" x14ac:dyDescent="0.6"/>
    <row r="53" s="4" customFormat="1" x14ac:dyDescent="0.6"/>
    <row r="54" s="4" customFormat="1" x14ac:dyDescent="0.6"/>
    <row r="55" s="4" customFormat="1" x14ac:dyDescent="0.6"/>
    <row r="56" s="4" customFormat="1" x14ac:dyDescent="0.6"/>
    <row r="57" s="4" customFormat="1" x14ac:dyDescent="0.6"/>
    <row r="58" s="4" customFormat="1" x14ac:dyDescent="0.6"/>
    <row r="59" s="4" customFormat="1" x14ac:dyDescent="0.6"/>
    <row r="60" s="4" customFormat="1" x14ac:dyDescent="0.6"/>
    <row r="61" s="4" customFormat="1" x14ac:dyDescent="0.6"/>
    <row r="62" s="4" customFormat="1" x14ac:dyDescent="0.6"/>
    <row r="63" s="4" customFormat="1" x14ac:dyDescent="0.6"/>
    <row r="64" s="4" customFormat="1" x14ac:dyDescent="0.6"/>
    <row r="65" spans="2:2" s="4" customFormat="1" x14ac:dyDescent="0.6"/>
    <row r="66" spans="2:2" s="4" customFormat="1" x14ac:dyDescent="0.6"/>
    <row r="67" spans="2:2" x14ac:dyDescent="0.6">
      <c r="B67" s="18"/>
    </row>
    <row r="68" spans="2:2" x14ac:dyDescent="0.6">
      <c r="B68" s="18"/>
    </row>
    <row r="69" spans="2:2" x14ac:dyDescent="0.6">
      <c r="B69" s="18"/>
    </row>
    <row r="70" spans="2:2" x14ac:dyDescent="0.6">
      <c r="B70" s="18"/>
    </row>
    <row r="71" spans="2:2" x14ac:dyDescent="0.6">
      <c r="B71" s="18"/>
    </row>
    <row r="72" spans="2:2" x14ac:dyDescent="0.6">
      <c r="B72" s="18"/>
    </row>
    <row r="73" spans="2:2" x14ac:dyDescent="0.6">
      <c r="B73" s="18"/>
    </row>
    <row r="74" spans="2:2" x14ac:dyDescent="0.6">
      <c r="B74" s="18"/>
    </row>
    <row r="75" spans="2:2" x14ac:dyDescent="0.6">
      <c r="B75" s="18"/>
    </row>
    <row r="76" spans="2:2" x14ac:dyDescent="0.6">
      <c r="B76" s="18"/>
    </row>
    <row r="77" spans="2:2" x14ac:dyDescent="0.6">
      <c r="B77" s="18"/>
    </row>
    <row r="78" spans="2:2" x14ac:dyDescent="0.6">
      <c r="B78" s="18"/>
    </row>
    <row r="79" spans="2:2" x14ac:dyDescent="0.6">
      <c r="B79" s="18"/>
    </row>
    <row r="80" spans="2:2" x14ac:dyDescent="0.6">
      <c r="B80" s="18"/>
    </row>
    <row r="81" spans="2:2" x14ac:dyDescent="0.6">
      <c r="B81" s="18"/>
    </row>
    <row r="82" spans="2:2" x14ac:dyDescent="0.6">
      <c r="B82" s="18"/>
    </row>
    <row r="83" spans="2:2" x14ac:dyDescent="0.6">
      <c r="B83" s="18"/>
    </row>
    <row r="84" spans="2:2" x14ac:dyDescent="0.6">
      <c r="B84" s="18"/>
    </row>
    <row r="85" spans="2:2" x14ac:dyDescent="0.6">
      <c r="B85" s="18"/>
    </row>
    <row r="86" spans="2:2" x14ac:dyDescent="0.6">
      <c r="B86" s="18"/>
    </row>
    <row r="87" spans="2:2" x14ac:dyDescent="0.6">
      <c r="B87" s="18"/>
    </row>
    <row r="88" spans="2:2" x14ac:dyDescent="0.6">
      <c r="B88" s="18"/>
    </row>
    <row r="89" spans="2:2" x14ac:dyDescent="0.6">
      <c r="B89" s="18"/>
    </row>
    <row r="90" spans="2:2" x14ac:dyDescent="0.6">
      <c r="B90" s="18"/>
    </row>
    <row r="91" spans="2:2" x14ac:dyDescent="0.6">
      <c r="B91" s="18"/>
    </row>
    <row r="92" spans="2:2" x14ac:dyDescent="0.6">
      <c r="B92" s="18"/>
    </row>
    <row r="93" spans="2:2" x14ac:dyDescent="0.6">
      <c r="B93" s="18"/>
    </row>
    <row r="94" spans="2:2" x14ac:dyDescent="0.6">
      <c r="B94" s="18"/>
    </row>
    <row r="95" spans="2:2" x14ac:dyDescent="0.6">
      <c r="B95" s="18"/>
    </row>
    <row r="96" spans="2:2" x14ac:dyDescent="0.6">
      <c r="B96" s="18"/>
    </row>
    <row r="97" spans="2:2" x14ac:dyDescent="0.6">
      <c r="B97" s="18"/>
    </row>
    <row r="98" spans="2:2" x14ac:dyDescent="0.6">
      <c r="B98" s="18"/>
    </row>
    <row r="99" spans="2:2" x14ac:dyDescent="0.6">
      <c r="B99" s="18"/>
    </row>
    <row r="100" spans="2:2" x14ac:dyDescent="0.6">
      <c r="B100" s="18"/>
    </row>
    <row r="101" spans="2:2" x14ac:dyDescent="0.6">
      <c r="B101" s="18"/>
    </row>
    <row r="102" spans="2:2" x14ac:dyDescent="0.6">
      <c r="B102" s="18"/>
    </row>
    <row r="103" spans="2:2" x14ac:dyDescent="0.6">
      <c r="B103" s="18"/>
    </row>
    <row r="104" spans="2:2" x14ac:dyDescent="0.6">
      <c r="B104" s="18"/>
    </row>
    <row r="105" spans="2:2" x14ac:dyDescent="0.6">
      <c r="B105" s="18"/>
    </row>
    <row r="106" spans="2:2" x14ac:dyDescent="0.6">
      <c r="B106" s="18"/>
    </row>
    <row r="107" spans="2:2" x14ac:dyDescent="0.6">
      <c r="B107" s="18"/>
    </row>
    <row r="108" spans="2:2" x14ac:dyDescent="0.6">
      <c r="B108" s="18"/>
    </row>
    <row r="109" spans="2:2" x14ac:dyDescent="0.6">
      <c r="B109" s="18"/>
    </row>
    <row r="110" spans="2:2" x14ac:dyDescent="0.6">
      <c r="B110" s="18"/>
    </row>
    <row r="111" spans="2:2" x14ac:dyDescent="0.6">
      <c r="B111" s="18"/>
    </row>
    <row r="112" spans="2:2" x14ac:dyDescent="0.6">
      <c r="B112" s="18"/>
    </row>
    <row r="113" spans="2:2" x14ac:dyDescent="0.6">
      <c r="B113" s="18"/>
    </row>
    <row r="114" spans="2:2" x14ac:dyDescent="0.6">
      <c r="B114" s="18"/>
    </row>
    <row r="115" spans="2:2" x14ac:dyDescent="0.6">
      <c r="B115" s="18"/>
    </row>
    <row r="116" spans="2:2" x14ac:dyDescent="0.6">
      <c r="B116" s="18"/>
    </row>
    <row r="117" spans="2:2" x14ac:dyDescent="0.6">
      <c r="B117" s="18"/>
    </row>
    <row r="118" spans="2:2" x14ac:dyDescent="0.6">
      <c r="B118" s="18"/>
    </row>
    <row r="119" spans="2:2" x14ac:dyDescent="0.6">
      <c r="B119" s="18"/>
    </row>
    <row r="120" spans="2:2" x14ac:dyDescent="0.6">
      <c r="B120" s="18"/>
    </row>
    <row r="121" spans="2:2" x14ac:dyDescent="0.6">
      <c r="B121" s="18"/>
    </row>
    <row r="122" spans="2:2" x14ac:dyDescent="0.6">
      <c r="B122" s="18"/>
    </row>
    <row r="123" spans="2:2" x14ac:dyDescent="0.6">
      <c r="B123" s="18"/>
    </row>
    <row r="124" spans="2:2" x14ac:dyDescent="0.6">
      <c r="B124" s="18"/>
    </row>
    <row r="125" spans="2:2" x14ac:dyDescent="0.6">
      <c r="B125" s="18"/>
    </row>
    <row r="126" spans="2:2" x14ac:dyDescent="0.6">
      <c r="B126" s="18"/>
    </row>
    <row r="127" spans="2:2" x14ac:dyDescent="0.6">
      <c r="B127" s="18"/>
    </row>
    <row r="128" spans="2:2" x14ac:dyDescent="0.6">
      <c r="B128" s="18"/>
    </row>
    <row r="129" spans="2:2" x14ac:dyDescent="0.6">
      <c r="B129" s="18"/>
    </row>
  </sheetData>
  <mergeCells count="13">
    <mergeCell ref="B11:B12"/>
    <mergeCell ref="A11:A12"/>
    <mergeCell ref="C11:C12"/>
    <mergeCell ref="D11:D12"/>
    <mergeCell ref="E11:E12"/>
    <mergeCell ref="F11:F12"/>
    <mergeCell ref="G11:G12"/>
    <mergeCell ref="M11:M12"/>
    <mergeCell ref="J11:J12"/>
    <mergeCell ref="K11:K12"/>
    <mergeCell ref="L11:L12"/>
    <mergeCell ref="H11:H12"/>
    <mergeCell ref="I11:I12"/>
  </mergeCells>
  <phoneticPr fontId="0" type="noConversion"/>
  <pageMargins left="1.25" right="0.5" top="0.75" bottom="0.75" header="0.5" footer="0.5"/>
  <pageSetup fitToHeight="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85"/>
  <sheetViews>
    <sheetView showGridLines="0" workbookViewId="0"/>
  </sheetViews>
  <sheetFormatPr defaultRowHeight="13" x14ac:dyDescent="0.6"/>
  <cols>
    <col min="1" max="1" width="3" customWidth="1"/>
    <col min="2" max="2" width="51.40625" customWidth="1"/>
    <col min="3" max="7" width="9.1328125" customWidth="1"/>
  </cols>
  <sheetData>
    <row r="1" spans="1:7" ht="24" customHeight="1" x14ac:dyDescent="0.6">
      <c r="A1" s="164" t="s">
        <v>102</v>
      </c>
    </row>
    <row r="2" spans="1:7" ht="24" customHeight="1" x14ac:dyDescent="0.6">
      <c r="A2" s="79" t="s">
        <v>106</v>
      </c>
    </row>
    <row r="3" spans="1:7" ht="15.5" x14ac:dyDescent="0.7">
      <c r="A3" s="75" t="s">
        <v>25</v>
      </c>
      <c r="B3" s="75"/>
    </row>
    <row r="4" spans="1:7" ht="16.5" customHeight="1" x14ac:dyDescent="0.6">
      <c r="A4" s="80">
        <v>1</v>
      </c>
      <c r="B4" s="162" t="str">
        <f>'Program-Level Data Entry'!C8</f>
        <v>[Enter airport name]</v>
      </c>
    </row>
    <row r="5" spans="1:7" x14ac:dyDescent="0.6">
      <c r="A5" s="80">
        <v>2</v>
      </c>
      <c r="B5" s="162" t="str">
        <f>'Program-Level Data Entry'!C9</f>
        <v>[Enter three-letter identifier]</v>
      </c>
    </row>
    <row r="6" spans="1:7" x14ac:dyDescent="0.6">
      <c r="A6" s="80">
        <v>3</v>
      </c>
      <c r="B6" s="162" t="str">
        <f>'Program-Level Data Entry'!C10</f>
        <v>[Enter city, state]</v>
      </c>
    </row>
    <row r="7" spans="1:7" x14ac:dyDescent="0.6">
      <c r="A7" s="80">
        <v>4</v>
      </c>
      <c r="B7" s="162" t="str">
        <f>'Program-Level Data Entry'!C11</f>
        <v>[Enter Large, Medium, Small or Nonhub]</v>
      </c>
    </row>
    <row r="8" spans="1:7" x14ac:dyDescent="0.6">
      <c r="A8" s="80">
        <v>5</v>
      </c>
      <c r="B8" s="162" t="str">
        <f>'Program-Level Data Entry'!C12</f>
        <v>[Enter airport owner/operator]</v>
      </c>
    </row>
    <row r="9" spans="1:7" x14ac:dyDescent="0.6">
      <c r="A9" s="80">
        <f>A8+1</f>
        <v>6</v>
      </c>
      <c r="B9" s="162" t="str">
        <f>'Program-Level Data Entry'!C13</f>
        <v>[Enter submission date]</v>
      </c>
    </row>
    <row r="10" spans="1:7" x14ac:dyDescent="0.6">
      <c r="A10" s="1"/>
      <c r="B10" s="4"/>
      <c r="G10" s="6"/>
    </row>
    <row r="11" spans="1:7" x14ac:dyDescent="0.6">
      <c r="A11" s="1"/>
      <c r="B11" s="4"/>
      <c r="G11" s="24"/>
    </row>
    <row r="12" spans="1:7" x14ac:dyDescent="0.6">
      <c r="A12" s="1"/>
      <c r="B12" s="4"/>
      <c r="G12" s="24"/>
    </row>
    <row r="13" spans="1:7" x14ac:dyDescent="0.6">
      <c r="A13" s="1"/>
      <c r="B13" s="4"/>
      <c r="G13" s="24"/>
    </row>
    <row r="14" spans="1:7" x14ac:dyDescent="0.6">
      <c r="A14" s="1"/>
      <c r="B14" s="4"/>
      <c r="G14" s="24"/>
    </row>
    <row r="15" spans="1:7" x14ac:dyDescent="0.6">
      <c r="A15" s="1"/>
      <c r="B15" s="4"/>
      <c r="G15" s="24"/>
    </row>
    <row r="16" spans="1:7" x14ac:dyDescent="0.6">
      <c r="A16" s="1"/>
      <c r="B16" s="4"/>
      <c r="G16" s="24"/>
    </row>
    <row r="17" spans="1:7" x14ac:dyDescent="0.6">
      <c r="A17" s="1"/>
      <c r="B17" s="4"/>
      <c r="G17" s="24"/>
    </row>
    <row r="18" spans="1:7" x14ac:dyDescent="0.6">
      <c r="A18" s="1"/>
      <c r="B18" s="4"/>
      <c r="G18" s="24"/>
    </row>
    <row r="19" spans="1:7" x14ac:dyDescent="0.6">
      <c r="A19" s="1"/>
      <c r="B19" s="4"/>
      <c r="G19" s="24"/>
    </row>
    <row r="20" spans="1:7" x14ac:dyDescent="0.6">
      <c r="A20" s="1"/>
      <c r="B20" s="4"/>
      <c r="G20" s="8"/>
    </row>
    <row r="21" spans="1:7" x14ac:dyDescent="0.6">
      <c r="A21" s="1"/>
      <c r="B21" s="4"/>
      <c r="G21" s="10"/>
    </row>
    <row r="22" spans="1:7" x14ac:dyDescent="0.6">
      <c r="A22" s="1"/>
      <c r="B22" s="4"/>
      <c r="G22" s="22"/>
    </row>
    <row r="23" spans="1:7" ht="6" customHeight="1" x14ac:dyDescent="0.6">
      <c r="A23" s="1"/>
      <c r="B23" s="4"/>
      <c r="G23" s="22"/>
    </row>
    <row r="24" spans="1:7" x14ac:dyDescent="0.6">
      <c r="A24" s="1"/>
      <c r="B24" s="4"/>
      <c r="G24" s="23"/>
    </row>
    <row r="25" spans="1:7" x14ac:dyDescent="0.6">
      <c r="A25" s="1"/>
      <c r="B25" s="4"/>
      <c r="G25" s="23"/>
    </row>
    <row r="26" spans="1:7" x14ac:dyDescent="0.6">
      <c r="A26" s="1"/>
      <c r="B26" s="4"/>
      <c r="G26" s="6"/>
    </row>
    <row r="27" spans="1:7" x14ac:dyDescent="0.6">
      <c r="A27" s="1"/>
      <c r="B27" s="4"/>
      <c r="G27" s="6"/>
    </row>
    <row r="28" spans="1:7" x14ac:dyDescent="0.6">
      <c r="A28" s="1"/>
      <c r="B28" s="4"/>
      <c r="G28" s="24"/>
    </row>
    <row r="29" spans="1:7" x14ac:dyDescent="0.6">
      <c r="A29" s="1"/>
      <c r="B29" s="4"/>
      <c r="G29" s="24"/>
    </row>
    <row r="30" spans="1:7" x14ac:dyDescent="0.6">
      <c r="A30" s="1"/>
      <c r="B30" s="4"/>
      <c r="G30" s="24"/>
    </row>
    <row r="31" spans="1:7" x14ac:dyDescent="0.6">
      <c r="A31" s="1"/>
      <c r="B31" s="4"/>
      <c r="G31" s="24"/>
    </row>
    <row r="32" spans="1:7" x14ac:dyDescent="0.6">
      <c r="A32" s="1"/>
      <c r="B32" s="4"/>
      <c r="G32" s="24"/>
    </row>
    <row r="33" spans="1:7" x14ac:dyDescent="0.6">
      <c r="A33" s="1"/>
      <c r="B33" s="4"/>
      <c r="G33" s="24"/>
    </row>
    <row r="34" spans="1:7" x14ac:dyDescent="0.6">
      <c r="A34" s="1"/>
      <c r="B34" s="4"/>
      <c r="G34" s="24"/>
    </row>
    <row r="35" spans="1:7" x14ac:dyDescent="0.6">
      <c r="A35" s="1"/>
      <c r="B35" s="4"/>
      <c r="G35" s="24"/>
    </row>
    <row r="36" spans="1:7" x14ac:dyDescent="0.6">
      <c r="A36" s="1"/>
      <c r="B36" s="4"/>
      <c r="G36" s="24"/>
    </row>
    <row r="37" spans="1:7" x14ac:dyDescent="0.6">
      <c r="A37" s="1"/>
      <c r="B37" s="4"/>
      <c r="G37" s="24"/>
    </row>
    <row r="38" spans="1:7" x14ac:dyDescent="0.6">
      <c r="A38" s="1"/>
      <c r="B38" s="4"/>
      <c r="G38" s="24"/>
    </row>
    <row r="39" spans="1:7" x14ac:dyDescent="0.6">
      <c r="A39" s="1"/>
      <c r="B39" s="4"/>
      <c r="G39" s="8"/>
    </row>
    <row r="40" spans="1:7" x14ac:dyDescent="0.6">
      <c r="A40" s="1"/>
      <c r="B40" s="4"/>
      <c r="G40" s="6"/>
    </row>
    <row r="41" spans="1:7" x14ac:dyDescent="0.6">
      <c r="A41" s="1"/>
      <c r="B41" s="4"/>
      <c r="G41" s="6"/>
    </row>
    <row r="42" spans="1:7" x14ac:dyDescent="0.6">
      <c r="A42" s="1"/>
      <c r="B42" s="4"/>
      <c r="G42" s="6"/>
    </row>
    <row r="43" spans="1:7" x14ac:dyDescent="0.6">
      <c r="A43" s="1"/>
      <c r="B43" s="4"/>
      <c r="G43" s="24"/>
    </row>
    <row r="44" spans="1:7" x14ac:dyDescent="0.6">
      <c r="A44" s="1"/>
      <c r="B44" s="4"/>
      <c r="G44" s="24"/>
    </row>
    <row r="45" spans="1:7" x14ac:dyDescent="0.6">
      <c r="A45" s="1"/>
      <c r="B45" s="4"/>
      <c r="G45" s="24"/>
    </row>
    <row r="46" spans="1:7" x14ac:dyDescent="0.6">
      <c r="A46" s="1"/>
      <c r="B46" s="4"/>
      <c r="G46" s="24"/>
    </row>
    <row r="47" spans="1:7" x14ac:dyDescent="0.6">
      <c r="A47" s="1"/>
      <c r="B47" s="4"/>
      <c r="G47" s="24"/>
    </row>
    <row r="48" spans="1:7" x14ac:dyDescent="0.6">
      <c r="A48" s="1"/>
      <c r="B48" s="4"/>
      <c r="G48" s="24"/>
    </row>
    <row r="49" spans="1:7" x14ac:dyDescent="0.6">
      <c r="A49" s="1"/>
      <c r="B49" s="4"/>
      <c r="G49" s="8"/>
    </row>
    <row r="50" spans="1:7" x14ac:dyDescent="0.6">
      <c r="A50" s="1"/>
      <c r="B50" s="4"/>
      <c r="G50" s="6"/>
    </row>
    <row r="51" spans="1:7" x14ac:dyDescent="0.6">
      <c r="A51" s="1"/>
      <c r="B51" s="4"/>
      <c r="G51" s="6"/>
    </row>
    <row r="52" spans="1:7" x14ac:dyDescent="0.6">
      <c r="A52" s="1"/>
      <c r="B52" s="4"/>
      <c r="G52" s="6"/>
    </row>
    <row r="53" spans="1:7" x14ac:dyDescent="0.6">
      <c r="A53" s="1"/>
      <c r="B53" s="4"/>
      <c r="G53" s="24"/>
    </row>
    <row r="54" spans="1:7" x14ac:dyDescent="0.6">
      <c r="A54" s="1"/>
      <c r="B54" s="4"/>
      <c r="G54" s="24"/>
    </row>
    <row r="55" spans="1:7" x14ac:dyDescent="0.6">
      <c r="A55" s="1"/>
      <c r="B55" s="4"/>
      <c r="G55" s="24"/>
    </row>
    <row r="56" spans="1:7" x14ac:dyDescent="0.6">
      <c r="A56" s="1"/>
      <c r="B56" s="4"/>
      <c r="G56" s="24"/>
    </row>
    <row r="57" spans="1:7" x14ac:dyDescent="0.6">
      <c r="A57" s="1"/>
      <c r="B57" s="4"/>
      <c r="G57" s="24"/>
    </row>
    <row r="58" spans="1:7" x14ac:dyDescent="0.6">
      <c r="A58" s="1"/>
      <c r="B58" s="4"/>
      <c r="G58" s="8"/>
    </row>
    <row r="59" spans="1:7" x14ac:dyDescent="0.6">
      <c r="A59" s="1"/>
      <c r="B59" s="4"/>
      <c r="G59" s="6"/>
    </row>
    <row r="60" spans="1:7" x14ac:dyDescent="0.6">
      <c r="A60" s="1"/>
      <c r="B60" s="4"/>
      <c r="G60" s="6"/>
    </row>
    <row r="61" spans="1:7" x14ac:dyDescent="0.6">
      <c r="A61" s="97" t="s">
        <v>114</v>
      </c>
      <c r="B61" s="4"/>
      <c r="G61" s="6"/>
    </row>
    <row r="62" spans="1:7" x14ac:dyDescent="0.6">
      <c r="A62" s="1"/>
      <c r="B62" s="4"/>
      <c r="G62" s="6"/>
    </row>
    <row r="63" spans="1:7" x14ac:dyDescent="0.6">
      <c r="A63" s="1"/>
      <c r="B63" s="4"/>
      <c r="G63" s="8"/>
    </row>
    <row r="65" spans="2:5" ht="0.95" customHeight="1" x14ac:dyDescent="0.6">
      <c r="D65" t="s">
        <v>52</v>
      </c>
      <c r="E65" s="6">
        <f>E28</f>
        <v>0</v>
      </c>
    </row>
    <row r="66" spans="2:5" s="19" customFormat="1" ht="0.95" customHeight="1" x14ac:dyDescent="0.6">
      <c r="D66" s="19" t="s">
        <v>60</v>
      </c>
      <c r="E66" s="20">
        <f>SUM(E26:E36)-E28</f>
        <v>0</v>
      </c>
    </row>
    <row r="67" spans="2:5" s="19" customFormat="1" ht="0.95" customHeight="1" x14ac:dyDescent="0.6">
      <c r="D67" s="19" t="s">
        <v>58</v>
      </c>
      <c r="E67" s="20">
        <f>SUM(E35:E36)</f>
        <v>0</v>
      </c>
    </row>
    <row r="68" spans="2:5" s="19" customFormat="1" ht="0.95" customHeight="1" x14ac:dyDescent="0.6">
      <c r="D68" s="19" t="s">
        <v>53</v>
      </c>
      <c r="E68" s="21">
        <f>E37+E38</f>
        <v>0</v>
      </c>
    </row>
    <row r="69" spans="2:5" s="19" customFormat="1" ht="0.95" customHeight="1" x14ac:dyDescent="0.6">
      <c r="D69" s="19" t="s">
        <v>33</v>
      </c>
      <c r="E69" s="20">
        <f>E49</f>
        <v>0</v>
      </c>
    </row>
    <row r="70" spans="2:5" s="19" customFormat="1" ht="0.95" customHeight="1" x14ac:dyDescent="0.6">
      <c r="D70" s="19" t="s">
        <v>18</v>
      </c>
      <c r="E70" s="20">
        <f>E58</f>
        <v>0</v>
      </c>
    </row>
    <row r="71" spans="2:5" s="19" customFormat="1" ht="0.95" customHeight="1" x14ac:dyDescent="0.6">
      <c r="D71" s="19" t="s">
        <v>34</v>
      </c>
      <c r="E71" s="20">
        <f>E60+E61</f>
        <v>0</v>
      </c>
    </row>
    <row r="72" spans="2:5" s="19" customFormat="1" ht="0.95" customHeight="1" x14ac:dyDescent="0.6">
      <c r="E72" s="20">
        <f>SUM(E65:E71)</f>
        <v>0</v>
      </c>
    </row>
    <row r="73" spans="2:5" s="19" customFormat="1" ht="0.95" customHeight="1" x14ac:dyDescent="0.6"/>
    <row r="74" spans="2:5" s="19" customFormat="1" ht="0.95" customHeight="1" x14ac:dyDescent="0.6">
      <c r="B74" s="22"/>
      <c r="D74" s="22" t="s">
        <v>37</v>
      </c>
    </row>
    <row r="75" spans="2:5" s="19" customFormat="1" ht="0.95" customHeight="1" x14ac:dyDescent="0.6">
      <c r="B75" s="22"/>
      <c r="D75" s="19" t="s">
        <v>52</v>
      </c>
      <c r="E75" s="20">
        <f>E28</f>
        <v>0</v>
      </c>
    </row>
    <row r="76" spans="2:5" s="19" customFormat="1" ht="0.95" customHeight="1" x14ac:dyDescent="0.6">
      <c r="D76" s="19" t="s">
        <v>59</v>
      </c>
      <c r="E76" s="20">
        <f>SUM(E26,E29,E31,E33,E35,E37)</f>
        <v>0</v>
      </c>
    </row>
    <row r="77" spans="2:5" s="19" customFormat="1" ht="0.95" customHeight="1" x14ac:dyDescent="0.6">
      <c r="D77" s="19" t="s">
        <v>38</v>
      </c>
      <c r="E77" s="20">
        <f>E42+E45</f>
        <v>0</v>
      </c>
    </row>
    <row r="78" spans="2:5" s="19" customFormat="1" ht="0.95" customHeight="1" x14ac:dyDescent="0.6">
      <c r="D78" s="19" t="s">
        <v>39</v>
      </c>
      <c r="E78" s="20">
        <f>E52+E54+E56</f>
        <v>0</v>
      </c>
    </row>
    <row r="79" spans="2:5" s="19" customFormat="1" ht="0.95" customHeight="1" x14ac:dyDescent="0.6">
      <c r="D79" s="19" t="s">
        <v>40</v>
      </c>
      <c r="E79" s="20">
        <f>E43+E44+E46+E47+E48</f>
        <v>0</v>
      </c>
    </row>
    <row r="80" spans="2:5" s="19" customFormat="1" ht="0.95" customHeight="1" x14ac:dyDescent="0.6">
      <c r="D80" s="19" t="s">
        <v>41</v>
      </c>
      <c r="E80" s="20">
        <f>E53+E55+E57</f>
        <v>0</v>
      </c>
    </row>
    <row r="81" spans="4:7" s="19" customFormat="1" ht="0.95" customHeight="1" x14ac:dyDescent="0.6">
      <c r="D81" s="19" t="s">
        <v>34</v>
      </c>
      <c r="E81" s="20">
        <f>E60+E61</f>
        <v>0</v>
      </c>
    </row>
    <row r="82" spans="4:7" s="19" customFormat="1" ht="0.95" customHeight="1" x14ac:dyDescent="0.6">
      <c r="D82" s="19" t="s">
        <v>35</v>
      </c>
      <c r="E82" s="20">
        <f>SUM(E75:E81)</f>
        <v>0</v>
      </c>
    </row>
    <row r="83" spans="4:7" s="19" customFormat="1" ht="0.95" customHeight="1" x14ac:dyDescent="0.6"/>
    <row r="84" spans="4:7" s="19" customFormat="1" ht="0.95" customHeight="1" x14ac:dyDescent="0.6">
      <c r="G84" s="20">
        <f>G20</f>
        <v>0</v>
      </c>
    </row>
    <row r="85" spans="4:7" s="19" customFormat="1" ht="0.95" customHeight="1" x14ac:dyDescent="0.6">
      <c r="G85" s="21">
        <f>G28</f>
        <v>0</v>
      </c>
    </row>
  </sheetData>
  <phoneticPr fontId="0" type="noConversion"/>
  <pageMargins left="0.5" right="0.5" top="0.5" bottom="0.5" header="0.5" footer="0.5"/>
  <pageSetup scale="6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C3FFBB2D66ED4EB6949DF71F814434" ma:contentTypeVersion="13" ma:contentTypeDescription="Create a new document." ma:contentTypeScope="" ma:versionID="a7a258306b27a3236269f74f52a378e6">
  <xsd:schema xmlns:xsd="http://www.w3.org/2001/XMLSchema" xmlns:xs="http://www.w3.org/2001/XMLSchema" xmlns:p="http://schemas.microsoft.com/office/2006/metadata/properties" xmlns:ns3="e4df6fb9-7f5d-4876-9a99-8ab4fa680755" xmlns:ns4="71f32d46-6d44-42df-9bf9-b69fba183449" targetNamespace="http://schemas.microsoft.com/office/2006/metadata/properties" ma:root="true" ma:fieldsID="980dfa6ddea00851bee51ba3604375cc" ns3:_="" ns4:_="">
    <xsd:import namespace="e4df6fb9-7f5d-4876-9a99-8ab4fa680755"/>
    <xsd:import namespace="71f32d46-6d44-42df-9bf9-b69fba18344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f6fb9-7f5d-4876-9a99-8ab4fa6807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f32d46-6d44-42df-9bf9-b69fba18344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9B3461-1A66-4655-9322-47E5B979F4EF}">
  <ds:schemaRefs>
    <ds:schemaRef ds:uri="http://schemas.microsoft.com/sharepoint/v3/contenttype/forms"/>
  </ds:schemaRefs>
</ds:datastoreItem>
</file>

<file path=customXml/itemProps2.xml><?xml version="1.0" encoding="utf-8"?>
<ds:datastoreItem xmlns:ds="http://schemas.openxmlformats.org/officeDocument/2006/customXml" ds:itemID="{1D052068-2DDF-4CC1-83FB-DCDB99E1E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df6fb9-7f5d-4876-9a99-8ab4fa680755"/>
    <ds:schemaRef ds:uri="71f32d46-6d44-42df-9bf9-b69fba1834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C64CF1-4F30-45CE-B69D-8C64CB239895}">
  <ds:schemaRefs>
    <ds:schemaRef ds:uri="http://purl.org/dc/elements/1.1/"/>
    <ds:schemaRef ds:uri="http://schemas.microsoft.com/office/2006/metadata/properties"/>
    <ds:schemaRef ds:uri="e4df6fb9-7f5d-4876-9a99-8ab4fa680755"/>
    <ds:schemaRef ds:uri="http://purl.org/dc/terms/"/>
    <ds:schemaRef ds:uri="71f32d46-6d44-42df-9bf9-b69fba18344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PRABS</vt:lpstr>
      <vt:lpstr>Program-Level Data Entry</vt:lpstr>
      <vt:lpstr>Alternative Disbursement Sched</vt:lpstr>
      <vt:lpstr>Project-Level Data Entry</vt:lpstr>
      <vt:lpstr>Summary Analytical Sheet</vt:lpstr>
      <vt:lpstr>'Program-Level Data Entry'!Print_Area</vt:lpstr>
      <vt:lpstr>'Project-Level Data Entry'!Print_Area</vt:lpstr>
    </vt:vector>
  </TitlesOfParts>
  <Company>F A A Office of Airports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FAA Form 5100-139, Letter of Intent Financial Template</dc:title>
  <dc:subject>Airport Improvement Program (AIP)</dc:subject>
  <dc:creator>Airport Financial Assistance Division (APP-500) 202-267-3831</dc:creator>
  <cp:keywords>airport;financial;aip</cp:keywords>
  <cp:lastModifiedBy>Lowell Clary</cp:lastModifiedBy>
  <cp:lastPrinted>2022-08-18T19:35:10Z</cp:lastPrinted>
  <dcterms:created xsi:type="dcterms:W3CDTF">2005-10-17T18:34:35Z</dcterms:created>
  <dcterms:modified xsi:type="dcterms:W3CDTF">2023-05-05T17:02:56Z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0x010100FCC3FFBB2D66ED4EB6949DF71F814434</vt:lpwstr>
  </property>
</Properties>
</file>